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1035" yWindow="960" windowWidth="18990" windowHeight="9525" tabRatio="953" activeTab="2"/>
  </bookViews>
  <sheets>
    <sheet name="Titelblatt" sheetId="26" r:id="rId1"/>
    <sheet name="Hinweise" sheetId="25" r:id="rId2"/>
    <sheet name="Abrechnung FIM" sheetId="1" r:id="rId3"/>
    <sheet name="TN-Nr. 1" sheetId="2" r:id="rId4"/>
    <sheet name="TN-Nr. 2" sheetId="3" r:id="rId5"/>
    <sheet name="TN-Nr. 3" sheetId="4" r:id="rId6"/>
    <sheet name="TN-Nr. 4" sheetId="5" r:id="rId7"/>
    <sheet name="TN-Nr. 5" sheetId="6" r:id="rId8"/>
    <sheet name="TN-Nr. 6" sheetId="7" r:id="rId9"/>
    <sheet name="TN-Nr. 7" sheetId="8" r:id="rId10"/>
    <sheet name="TN-Nr. 8" sheetId="9" r:id="rId11"/>
    <sheet name="TN-Nr. 9" sheetId="10" r:id="rId12"/>
    <sheet name="TN-Nr. 10" sheetId="17" r:id="rId13"/>
    <sheet name="TN-Nr. 11" sheetId="18" r:id="rId14"/>
    <sheet name="TN-Nr. 12" sheetId="19" r:id="rId15"/>
    <sheet name="TN-Nr. 13" sheetId="21" r:id="rId16"/>
    <sheet name="TN-Nr. 14" sheetId="22" r:id="rId17"/>
    <sheet name="TN-Nr. 15" sheetId="23" r:id="rId18"/>
    <sheet name="Kalender" sheetId="24" state="hidden" r:id="rId19"/>
  </sheets>
  <definedNames>
    <definedName name="_xlnm._FilterDatabase" localSheetId="2" hidden="1">'Abrechnung FIM'!$C$25:$U$42</definedName>
    <definedName name="_xlnm.Print_Area" localSheetId="2">'Abrechnung FIM'!$A$1:$AM$51</definedName>
    <definedName name="_xlnm.Print_Area" localSheetId="1">Hinweise!$A$1:$P$34</definedName>
    <definedName name="_xlnm.Print_Area" localSheetId="3">'TN-Nr. 1'!$A$1:$I$33</definedName>
    <definedName name="_xlnm.Print_Area" localSheetId="12">'TN-Nr. 10'!$A$1:$I$30</definedName>
    <definedName name="_xlnm.Print_Area" localSheetId="13">'TN-Nr. 11'!$A$1:$I$30</definedName>
    <definedName name="_xlnm.Print_Area" localSheetId="14">'TN-Nr. 12'!$A$1:$I$30</definedName>
    <definedName name="_xlnm.Print_Area" localSheetId="15">'TN-Nr. 13'!$A$1:$I$30</definedName>
    <definedName name="_xlnm.Print_Area" localSheetId="16">'TN-Nr. 14'!$A$1:$I$30</definedName>
    <definedName name="_xlnm.Print_Area" localSheetId="17">'TN-Nr. 15'!$A$1:$I$30</definedName>
    <definedName name="_xlnm.Print_Area" localSheetId="4">'TN-Nr. 2'!$A$1:$I$30</definedName>
    <definedName name="_xlnm.Print_Area" localSheetId="5">'TN-Nr. 3'!$A$1:$I$30</definedName>
    <definedName name="_xlnm.Print_Area" localSheetId="6">'TN-Nr. 4'!$A$1:$I$30</definedName>
    <definedName name="_xlnm.Print_Area" localSheetId="7">'TN-Nr. 5'!$A$1:$I$30</definedName>
    <definedName name="_xlnm.Print_Area" localSheetId="8">'TN-Nr. 6'!$A$1:$I$30</definedName>
    <definedName name="_xlnm.Print_Area" localSheetId="9">'TN-Nr. 7'!$A$1:$I$30</definedName>
    <definedName name="_xlnm.Print_Area" localSheetId="10">'TN-Nr. 8'!$A$1:$I$30</definedName>
    <definedName name="_xlnm.Print_Area" localSheetId="11">'TN-Nr. 9'!$A$1:$I$30</definedName>
    <definedName name="OSAnschrift" localSheetId="12">#REF!</definedName>
    <definedName name="OSAnschrift" localSheetId="13">#REF!</definedName>
    <definedName name="OSAnschrift" localSheetId="14">#REF!</definedName>
    <definedName name="OSAnschrift" localSheetId="15">#REF!</definedName>
    <definedName name="OSAnschrift" localSheetId="16">#REF!</definedName>
    <definedName name="OSAnschrift" localSheetId="17">#REF!</definedName>
    <definedName name="OSAnschrift" localSheetId="4">#REF!</definedName>
    <definedName name="OSAnschrift" localSheetId="5">#REF!</definedName>
    <definedName name="OSAnschrift" localSheetId="6">#REF!</definedName>
    <definedName name="OSAnschrift" localSheetId="7">#REF!</definedName>
    <definedName name="OSAnschrift" localSheetId="8">#REF!</definedName>
    <definedName name="OSAnschrift" localSheetId="9">#REF!</definedName>
    <definedName name="OSAnschrift" localSheetId="10">#REF!</definedName>
    <definedName name="OSAnschrift" localSheetId="11">#REF!</definedName>
    <definedName name="OSAnschrift">#REF!</definedName>
    <definedName name="OSListe" localSheetId="12">#REF!</definedName>
    <definedName name="OSListe" localSheetId="13">#REF!</definedName>
    <definedName name="OSListe" localSheetId="14">#REF!</definedName>
    <definedName name="OSListe" localSheetId="15">#REF!</definedName>
    <definedName name="OSListe" localSheetId="16">#REF!</definedName>
    <definedName name="OSListe" localSheetId="17">#REF!</definedName>
    <definedName name="OSListe" localSheetId="4">#REF!</definedName>
    <definedName name="OSListe" localSheetId="5">#REF!</definedName>
    <definedName name="OSListe" localSheetId="6">#REF!</definedName>
    <definedName name="OSListe" localSheetId="7">#REF!</definedName>
    <definedName name="OSListe" localSheetId="8">#REF!</definedName>
    <definedName name="OSListe" localSheetId="9">#REF!</definedName>
    <definedName name="OSListe" localSheetId="10">#REF!</definedName>
    <definedName name="OSListe" localSheetId="11">#REF!</definedName>
    <definedName name="OSListe">#REF!</definedName>
    <definedName name="Z_2989E3AF_B63F_4DF2_8C20_91839C90C09D_.wvu.Cols" localSheetId="2" hidden="1">'Abrechnung FIM'!#REF!</definedName>
    <definedName name="Z_2989E3AF_B63F_4DF2_8C20_91839C90C09D_.wvu.FilterData" localSheetId="2" hidden="1">'Abrechnung FIM'!$C$25:$Z$41</definedName>
    <definedName name="Z_91496D87_36A7_48A5_9BAF_69F888C5301B_.wvu.FilterData" localSheetId="2" hidden="1">'Abrechnung FIM'!$C$25:$AB$25</definedName>
  </definedNames>
  <calcPr calcId="152511"/>
  <customWorkbookViews>
    <customWorkbookView name="ScheerHans-Jürgen - Persönliche Ansicht" guid="{91496D87-36A7-48A5-9BAF-69F888C5301B}" mergeInterval="0" personalView="1" maximized="1" windowWidth="1006" windowHeight="494" activeSheetId="2"/>
    <customWorkbookView name="ScheerH - Persönliche Ansicht" guid="{2989E3AF-B63F-4DF2-8C20-91839C90C09D}" mergeInterval="0" personalView="1" maximized="1" xWindow="1" yWindow="1" windowWidth="1148" windowHeight="626" tabRatio="599" activeSheetId="1"/>
  </customWorkbookViews>
</workbook>
</file>

<file path=xl/calcChain.xml><?xml version="1.0" encoding="utf-8"?>
<calcChain xmlns="http://schemas.openxmlformats.org/spreadsheetml/2006/main">
  <c r="B10" i="25" l="1"/>
  <c r="B18" i="25"/>
  <c r="B17" i="25"/>
  <c r="B15" i="25"/>
  <c r="B14" i="25"/>
  <c r="B13" i="25"/>
  <c r="B12" i="25"/>
  <c r="B9" i="25"/>
  <c r="B8" i="25"/>
  <c r="B7" i="25"/>
  <c r="E41" i="1" l="1"/>
  <c r="AB35" i="1" l="1"/>
  <c r="AB34" i="1"/>
  <c r="AB31" i="1"/>
  <c r="X17" i="1" l="1"/>
  <c r="V28" i="1" s="1"/>
  <c r="V30" i="1" l="1"/>
  <c r="V31" i="1"/>
  <c r="V26" i="1"/>
  <c r="V29" i="1"/>
  <c r="V39" i="1"/>
  <c r="V35" i="1"/>
  <c r="V37" i="1"/>
  <c r="V33" i="1"/>
  <c r="V27" i="1"/>
  <c r="V40" i="1"/>
  <c r="V38" i="1"/>
  <c r="V36" i="1"/>
  <c r="V34" i="1"/>
  <c r="V32" i="1"/>
  <c r="X19" i="1"/>
  <c r="X26" i="1" s="1"/>
  <c r="E3" i="24"/>
  <c r="E4" i="24"/>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2" i="24"/>
  <c r="D49" i="24"/>
  <c r="D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2" i="24"/>
  <c r="Z26" i="1" l="1"/>
  <c r="X27" i="1"/>
  <c r="Z27" i="1" s="1"/>
  <c r="X29" i="1"/>
  <c r="Z29" i="1" s="1"/>
  <c r="X31" i="1"/>
  <c r="Z31" i="1" s="1"/>
  <c r="X34" i="1"/>
  <c r="Z34" i="1" s="1"/>
  <c r="X36" i="1"/>
  <c r="Z36" i="1" s="1"/>
  <c r="X38" i="1"/>
  <c r="Z38" i="1" s="1"/>
  <c r="X40" i="1"/>
  <c r="Z40" i="1" s="1"/>
  <c r="X28" i="1"/>
  <c r="Z28" i="1" s="1"/>
  <c r="X30" i="1"/>
  <c r="Z30" i="1" s="1"/>
  <c r="X33" i="1"/>
  <c r="Z33" i="1" s="1"/>
  <c r="X35" i="1"/>
  <c r="Z35" i="1" s="1"/>
  <c r="X37" i="1"/>
  <c r="Z37" i="1" s="1"/>
  <c r="X39" i="1"/>
  <c r="Z39" i="1" s="1"/>
  <c r="X32" i="1"/>
  <c r="Z32" i="1" s="1"/>
  <c r="AA27" i="1" l="1"/>
  <c r="AA26" i="1"/>
  <c r="F24" i="1"/>
  <c r="E24" i="1"/>
  <c r="AA28" i="1" l="1"/>
  <c r="AA29" i="1"/>
  <c r="AA30" i="1"/>
  <c r="AA31" i="1"/>
  <c r="AA32" i="1"/>
  <c r="AA33" i="1"/>
  <c r="AA34" i="1"/>
  <c r="AA35" i="1"/>
  <c r="AA36" i="1"/>
  <c r="AA37" i="1"/>
  <c r="AA38" i="1"/>
  <c r="AA39" i="1"/>
  <c r="AA40" i="1"/>
  <c r="C11" i="2" l="1"/>
  <c r="B30" i="23"/>
  <c r="B30" i="22"/>
  <c r="B30" i="21"/>
  <c r="B30" i="19"/>
  <c r="B30" i="18"/>
  <c r="B30" i="17"/>
  <c r="B30" i="10"/>
  <c r="B30" i="9"/>
  <c r="B30" i="8"/>
  <c r="B30" i="7"/>
  <c r="B30" i="6"/>
  <c r="B30" i="5"/>
  <c r="B30" i="4"/>
  <c r="B30" i="3"/>
  <c r="C11" i="23" l="1"/>
  <c r="G10" i="23"/>
  <c r="C10" i="23"/>
  <c r="C11" i="22"/>
  <c r="G10" i="22"/>
  <c r="C10" i="22"/>
  <c r="G10" i="21"/>
  <c r="C11" i="21"/>
  <c r="C10" i="21"/>
  <c r="C11" i="19"/>
  <c r="G10" i="19"/>
  <c r="C10" i="19"/>
  <c r="G10" i="18"/>
  <c r="C11" i="18"/>
  <c r="C10" i="18"/>
  <c r="C11" i="17"/>
  <c r="G10" i="17"/>
  <c r="C10" i="17"/>
  <c r="C11" i="10"/>
  <c r="G10" i="10"/>
  <c r="C10" i="10"/>
  <c r="C11" i="9"/>
  <c r="G10" i="9"/>
  <c r="C10" i="9"/>
  <c r="C11" i="8"/>
  <c r="G10" i="8"/>
  <c r="C10" i="8"/>
  <c r="C11" i="7"/>
  <c r="G10" i="7"/>
  <c r="C10" i="7"/>
  <c r="G10" i="6" l="1"/>
  <c r="C10" i="6"/>
  <c r="G10" i="5"/>
  <c r="C10" i="5"/>
  <c r="G10" i="3"/>
  <c r="G10" i="2"/>
  <c r="G10" i="4"/>
  <c r="C10" i="4"/>
  <c r="C11" i="4"/>
  <c r="C10" i="3"/>
  <c r="C11" i="3"/>
  <c r="C10" i="2"/>
  <c r="C3" i="3"/>
  <c r="C4" i="3"/>
  <c r="C5" i="3"/>
  <c r="C6" i="3"/>
  <c r="C7" i="3"/>
  <c r="C8" i="3"/>
  <c r="F8" i="3"/>
  <c r="C9" i="3"/>
  <c r="G9" i="3"/>
  <c r="H20" i="3"/>
  <c r="W41" i="1" l="1"/>
  <c r="AG27" i="1" l="1"/>
  <c r="G11" i="3" s="1"/>
  <c r="AG28" i="1"/>
  <c r="AG29" i="1"/>
  <c r="AG30" i="1"/>
  <c r="AG31" i="1"/>
  <c r="AG32" i="1"/>
  <c r="AG33" i="1"/>
  <c r="AG34" i="1"/>
  <c r="AG35" i="1"/>
  <c r="AG36" i="1"/>
  <c r="AG37" i="1"/>
  <c r="AG38" i="1"/>
  <c r="AG39" i="1"/>
  <c r="AG40" i="1"/>
  <c r="G11" i="7" l="1"/>
  <c r="G11" i="8"/>
  <c r="G11" i="9"/>
  <c r="G11" i="10"/>
  <c r="G11" i="17"/>
  <c r="G11" i="18"/>
  <c r="G11" i="19"/>
  <c r="G11" i="21"/>
  <c r="G11" i="22"/>
  <c r="G11" i="23"/>
  <c r="G11" i="4"/>
  <c r="H21" i="3"/>
  <c r="H22" i="3" s="1"/>
  <c r="AI27" i="1" s="1"/>
  <c r="AK27" i="1" s="1"/>
  <c r="AG26" i="1"/>
  <c r="G11" i="2" s="1"/>
  <c r="H20" i="2"/>
  <c r="C5" i="2" l="1"/>
  <c r="F8" i="23" l="1"/>
  <c r="C8" i="23"/>
  <c r="C7" i="23"/>
  <c r="C6" i="23"/>
  <c r="C5" i="23"/>
  <c r="C4" i="23"/>
  <c r="C3" i="23"/>
  <c r="F8" i="22"/>
  <c r="C8" i="22"/>
  <c r="C7" i="22"/>
  <c r="C6" i="22"/>
  <c r="C5" i="22"/>
  <c r="C4" i="22"/>
  <c r="C3" i="22"/>
  <c r="F8" i="21"/>
  <c r="C8" i="21"/>
  <c r="C7" i="21"/>
  <c r="C6" i="21"/>
  <c r="C5" i="21"/>
  <c r="C4" i="21"/>
  <c r="C3" i="21"/>
  <c r="F8" i="19"/>
  <c r="C8" i="19"/>
  <c r="C7" i="19"/>
  <c r="C6" i="19"/>
  <c r="C5" i="19"/>
  <c r="C4" i="19"/>
  <c r="C3" i="19"/>
  <c r="F8" i="18"/>
  <c r="C8" i="18"/>
  <c r="C7" i="18"/>
  <c r="C6" i="18"/>
  <c r="C5" i="18"/>
  <c r="C4" i="18"/>
  <c r="C3" i="18"/>
  <c r="F8" i="17"/>
  <c r="C8" i="17"/>
  <c r="C7" i="17"/>
  <c r="C6" i="17"/>
  <c r="C5" i="17"/>
  <c r="C4" i="17"/>
  <c r="C3" i="17"/>
  <c r="F8" i="10"/>
  <c r="C8" i="10"/>
  <c r="C7" i="10"/>
  <c r="C6" i="10"/>
  <c r="C5" i="10"/>
  <c r="C4" i="10"/>
  <c r="C3" i="10"/>
  <c r="F8" i="9"/>
  <c r="C8" i="9"/>
  <c r="C7" i="9"/>
  <c r="C6" i="9"/>
  <c r="C5" i="9"/>
  <c r="C4" i="9"/>
  <c r="C3" i="9"/>
  <c r="F8" i="8"/>
  <c r="C8" i="8"/>
  <c r="C7" i="8"/>
  <c r="C6" i="8"/>
  <c r="C5" i="8"/>
  <c r="C4" i="8"/>
  <c r="C3" i="8"/>
  <c r="F8" i="7"/>
  <c r="C8" i="7"/>
  <c r="C7" i="7"/>
  <c r="C6" i="7"/>
  <c r="C5" i="7"/>
  <c r="C4" i="7"/>
  <c r="C3" i="7"/>
  <c r="F8" i="6"/>
  <c r="C8" i="6"/>
  <c r="C7" i="6"/>
  <c r="C6" i="6"/>
  <c r="C5" i="6"/>
  <c r="C4" i="6"/>
  <c r="C3" i="6"/>
  <c r="C9" i="6"/>
  <c r="G9" i="6"/>
  <c r="C11" i="6"/>
  <c r="C9" i="7"/>
  <c r="G9" i="7"/>
  <c r="F8" i="5" l="1"/>
  <c r="C8" i="5"/>
  <c r="C8" i="4"/>
  <c r="C7" i="5"/>
  <c r="C5" i="5"/>
  <c r="F8" i="4"/>
  <c r="C7" i="4"/>
  <c r="C5" i="4"/>
  <c r="C7" i="2"/>
  <c r="B5" i="2"/>
  <c r="F8" i="2" l="1"/>
  <c r="C8" i="2"/>
  <c r="H17" i="1" l="1"/>
  <c r="AB40" i="1" l="1"/>
  <c r="AB38" i="1"/>
  <c r="AB36" i="1"/>
  <c r="AB32" i="1"/>
  <c r="AB30" i="1"/>
  <c r="AB39" i="1"/>
  <c r="AB37" i="1"/>
  <c r="AB33" i="1"/>
  <c r="AB27" i="1"/>
  <c r="AB26" i="1"/>
  <c r="AB28" i="1"/>
  <c r="AB29" i="1"/>
  <c r="AC27" i="1"/>
  <c r="AC26" i="1"/>
  <c r="AC29" i="1"/>
  <c r="AC31" i="1"/>
  <c r="AC33" i="1"/>
  <c r="AC35" i="1"/>
  <c r="AC37" i="1"/>
  <c r="AC39" i="1"/>
  <c r="AC28" i="1"/>
  <c r="AC30" i="1"/>
  <c r="AC32" i="1"/>
  <c r="AC34" i="1"/>
  <c r="AC36" i="1"/>
  <c r="AC38" i="1"/>
  <c r="AC40" i="1"/>
  <c r="AR26" i="1"/>
  <c r="AS26" i="1"/>
  <c r="E2" i="4" l="1"/>
  <c r="E2" i="5"/>
  <c r="E2" i="6"/>
  <c r="E2" i="7"/>
  <c r="E2" i="8"/>
  <c r="E2" i="9"/>
  <c r="E2" i="10"/>
  <c r="E2" i="17"/>
  <c r="E2" i="18"/>
  <c r="E2" i="19"/>
  <c r="E2" i="21"/>
  <c r="E2" i="22"/>
  <c r="E2" i="23"/>
  <c r="E2" i="3"/>
  <c r="E2" i="2"/>
  <c r="G11" i="6" l="1"/>
  <c r="T41" i="1"/>
  <c r="AG41" i="1" l="1"/>
  <c r="AB41" i="1"/>
  <c r="G9" i="4" l="1"/>
  <c r="C9" i="4"/>
  <c r="C6" i="4"/>
  <c r="C4" i="4"/>
  <c r="C3" i="4"/>
  <c r="G9" i="5"/>
  <c r="C9" i="5"/>
  <c r="C6" i="5"/>
  <c r="C4" i="5"/>
  <c r="C3" i="5"/>
  <c r="G9" i="8"/>
  <c r="C9" i="8"/>
  <c r="G9" i="9"/>
  <c r="C9" i="9"/>
  <c r="G9" i="10"/>
  <c r="C9" i="10"/>
  <c r="G9" i="17"/>
  <c r="C9" i="17"/>
  <c r="G9" i="18"/>
  <c r="C9" i="18"/>
  <c r="G9" i="19"/>
  <c r="C9" i="19"/>
  <c r="G9" i="21"/>
  <c r="C9" i="21"/>
  <c r="G9" i="22"/>
  <c r="C9" i="22"/>
  <c r="G9" i="23"/>
  <c r="C9" i="23"/>
  <c r="G9" i="2"/>
  <c r="C9" i="2"/>
  <c r="C6" i="2"/>
  <c r="C4" i="2"/>
  <c r="C3" i="2"/>
  <c r="C11" i="5" l="1"/>
  <c r="H20" i="23"/>
  <c r="H20" i="22"/>
  <c r="H20" i="21"/>
  <c r="H20" i="19"/>
  <c r="H20" i="18"/>
  <c r="H20" i="17"/>
  <c r="H20" i="10"/>
  <c r="H20" i="9"/>
  <c r="H20" i="8"/>
  <c r="H20" i="7"/>
  <c r="H20" i="6"/>
  <c r="H20" i="5"/>
  <c r="H20" i="4"/>
  <c r="H21" i="22" l="1"/>
  <c r="H22" i="22" s="1"/>
  <c r="AI39" i="1" s="1"/>
  <c r="AK39" i="1" s="1"/>
  <c r="H21" i="21"/>
  <c r="H22" i="21" s="1"/>
  <c r="AI38" i="1" s="1"/>
  <c r="AK38" i="1" s="1"/>
  <c r="H21" i="19"/>
  <c r="H22" i="19" s="1"/>
  <c r="AI37" i="1" s="1"/>
  <c r="AK37" i="1" s="1"/>
  <c r="H21" i="18"/>
  <c r="H22" i="18" s="1"/>
  <c r="AI36" i="1" s="1"/>
  <c r="AK36" i="1" s="1"/>
  <c r="H21" i="17"/>
  <c r="H22" i="17" s="1"/>
  <c r="AI35" i="1" s="1"/>
  <c r="AK35" i="1" s="1"/>
  <c r="H21" i="10"/>
  <c r="H22" i="10" s="1"/>
  <c r="AI34" i="1" s="1"/>
  <c r="AK34" i="1" s="1"/>
  <c r="H21" i="9"/>
  <c r="H22" i="9" s="1"/>
  <c r="AI33" i="1" s="1"/>
  <c r="AK33" i="1" s="1"/>
  <c r="H21" i="8"/>
  <c r="H22" i="8" s="1"/>
  <c r="AI32" i="1" s="1"/>
  <c r="AK32" i="1" s="1"/>
  <c r="H21" i="7"/>
  <c r="H22" i="7" s="1"/>
  <c r="AI31" i="1" s="1"/>
  <c r="AK31" i="1" s="1"/>
  <c r="H21" i="6"/>
  <c r="H22" i="6" s="1"/>
  <c r="AI30" i="1" s="1"/>
  <c r="AK30" i="1" s="1"/>
  <c r="G11" i="5"/>
  <c r="H21" i="5" s="1"/>
  <c r="H22" i="5" s="1"/>
  <c r="AI29" i="1" s="1"/>
  <c r="AK29" i="1" s="1"/>
  <c r="H21" i="4"/>
  <c r="H22" i="4" s="1"/>
  <c r="AI28" i="1" s="1"/>
  <c r="AK28" i="1" s="1"/>
  <c r="H21" i="2"/>
  <c r="H22" i="2" s="1"/>
  <c r="H21" i="23"/>
  <c r="H22" i="23" s="1"/>
  <c r="AI40" i="1" s="1"/>
  <c r="AK40" i="1" s="1"/>
  <c r="AI26" i="1" l="1"/>
  <c r="AK26" i="1" s="1"/>
  <c r="AI41" i="1" l="1"/>
  <c r="U42" i="1" s="1"/>
  <c r="AK41" i="1" l="1"/>
</calcChain>
</file>

<file path=xl/comments1.xml><?xml version="1.0" encoding="utf-8"?>
<comments xmlns="http://schemas.openxmlformats.org/spreadsheetml/2006/main">
  <authors>
    <author>BauerI004</author>
  </authors>
  <commentList>
    <comment ref="O9" authorId="0">
      <text>
        <r>
          <rPr>
            <b/>
            <sz val="9"/>
            <color indexed="81"/>
            <rFont val="Segoe UI"/>
            <family val="2"/>
          </rPr>
          <t>Bitte die antragstellende Behörde angeben, sofern vom Maßnahmeträger abweichend</t>
        </r>
      </text>
    </comment>
    <comment ref="B12" authorId="0">
      <text>
        <r>
          <rPr>
            <b/>
            <sz val="9"/>
            <color indexed="81"/>
            <rFont val="Tahoma"/>
            <family val="2"/>
          </rPr>
          <t>falls vorhanden</t>
        </r>
        <r>
          <rPr>
            <sz val="9"/>
            <color indexed="81"/>
            <rFont val="Segoe UI"/>
            <family val="2"/>
          </rPr>
          <t xml:space="preserve">
</t>
        </r>
      </text>
    </comment>
    <comment ref="C17" authorId="0">
      <text>
        <r>
          <rPr>
            <b/>
            <sz val="9"/>
            <color indexed="81"/>
            <rFont val="Tahoma"/>
            <family val="2"/>
          </rPr>
          <t>Bitte wählen Sie die Art der FIM aus</t>
        </r>
      </text>
    </comment>
    <comment ref="U17" authorId="0">
      <text>
        <r>
          <rPr>
            <b/>
            <sz val="9"/>
            <color indexed="81"/>
            <rFont val="Tahoma"/>
            <family val="2"/>
          </rPr>
          <t>Wählen Sie bitte den Abrechnungsmonat aus</t>
        </r>
      </text>
    </comment>
    <comment ref="Z17" authorId="0">
      <text>
        <r>
          <rPr>
            <b/>
            <sz val="9"/>
            <color indexed="81"/>
            <rFont val="Tahoma"/>
            <family val="2"/>
          </rPr>
          <t>Wählen Sie bitte das Jahr des Abrechnungsmonats aus</t>
        </r>
      </text>
    </comment>
    <comment ref="H19" authorId="0">
      <text>
        <r>
          <rPr>
            <b/>
            <sz val="9"/>
            <color indexed="81"/>
            <rFont val="Tahoma"/>
            <family val="2"/>
          </rPr>
          <t xml:space="preserve">Geben Sie bitte die 22-stellige IBAN Nummer ein. 
</t>
        </r>
      </text>
    </comment>
    <comment ref="C23" authorId="0">
      <text>
        <r>
          <rPr>
            <b/>
            <sz val="9"/>
            <color indexed="81"/>
            <rFont val="Segoe UI"/>
            <family val="2"/>
          </rPr>
          <t>damit ist die Eingabe des Verwendungszweckes gemeint maximal 27 Zeichen</t>
        </r>
      </text>
    </comment>
    <comment ref="U25" authorId="0">
      <text>
        <r>
          <rPr>
            <b/>
            <sz val="9"/>
            <color indexed="81"/>
            <rFont val="Segoe UI"/>
            <family val="2"/>
          </rPr>
          <t>Dieses Feld bitte nur ausfüllen, wenn in der Spalte "Neueintritt im Abrechnungsmonat JA/NEIN" "JA" gewählt wurde.</t>
        </r>
        <r>
          <rPr>
            <sz val="9"/>
            <color indexed="81"/>
            <rFont val="Segoe UI"/>
            <family val="2"/>
          </rPr>
          <t xml:space="preserve">
</t>
        </r>
      </text>
    </comment>
    <comment ref="Y25" authorId="0">
      <text>
        <r>
          <rPr>
            <b/>
            <sz val="9"/>
            <color indexed="81"/>
            <rFont val="Segoe UI"/>
            <family val="2"/>
          </rPr>
          <t xml:space="preserve">Dieses Feld bitte nur ausfüllen, wenn in der Spalte "Austritt im Abrechnungsmonat JA/NEIN" "JA" gewählt wurde.
</t>
        </r>
      </text>
    </comment>
    <comment ref="AA25" authorId="0">
      <text>
        <r>
          <rPr>
            <b/>
            <sz val="9"/>
            <color indexed="81"/>
            <rFont val="Segoe UI"/>
            <family val="2"/>
          </rPr>
          <t xml:space="preserve">Hinweise zur Anzahl zugewiesener Kalendertage im Abrechnungsmonat:
</t>
        </r>
        <r>
          <rPr>
            <sz val="9"/>
            <color indexed="81"/>
            <rFont val="Segoe UI"/>
            <family val="2"/>
          </rPr>
          <t>Die Anzahl der zugewiesenen Kalendertage werden anhand Ihrer Eintragungen automatisch berechnet.</t>
        </r>
        <r>
          <rPr>
            <b/>
            <sz val="9"/>
            <color indexed="81"/>
            <rFont val="Segoe UI"/>
            <family val="2"/>
          </rPr>
          <t xml:space="preserve">
</t>
        </r>
        <r>
          <rPr>
            <sz val="9"/>
            <color indexed="81"/>
            <rFont val="Segoe UI"/>
            <family val="2"/>
          </rPr>
          <t xml:space="preserve">Ist  ein/e Teilnehmende/r für einen vollen Monat zugewiesen, so werden 30 Kalendertage zugrunde gelegt (siehe auch FAQ - FIM  vom 21.04.2017, Pkt. 7.1 unter </t>
        </r>
        <r>
          <rPr>
            <b/>
            <sz val="9"/>
            <color indexed="81"/>
            <rFont val="Segoe UI"/>
            <family val="2"/>
          </rPr>
          <t>http://www.bmas.de</t>
        </r>
        <r>
          <rPr>
            <sz val="9"/>
            <color indexed="81"/>
            <rFont val="Segoe UI"/>
            <family val="2"/>
          </rPr>
          <t xml:space="preserve">).
Liegt das Eintrittsdatum nicht auf dem ersten bzw. das Austrittsdatum nicht auf dem letzten Tag des Kalendermonats so werden die Kalendertage anteilig berechnet 
(siehe auch FAQ - FIM  vom 21.04.2017, Pkt. 7.5 unter </t>
        </r>
        <r>
          <rPr>
            <b/>
            <sz val="9"/>
            <color indexed="81"/>
            <rFont val="Segoe UI"/>
            <family val="2"/>
          </rPr>
          <t>http://www.bmas.de</t>
        </r>
        <r>
          <rPr>
            <sz val="9"/>
            <color indexed="81"/>
            <rFont val="Segoe UI"/>
            <family val="2"/>
          </rPr>
          <t xml:space="preserve">).
</t>
        </r>
      </text>
    </comment>
    <comment ref="AB25" authorId="0">
      <text>
        <r>
          <rPr>
            <sz val="9"/>
            <color indexed="81"/>
            <rFont val="Segoe UI"/>
            <family val="2"/>
          </rPr>
          <t xml:space="preserve">Die Daten in der Spalte „Trägerpauschale (Euro)" werden automatisch errechnet und eingeblendet. Eine manuelle Eintragung ist nicht möglich.
Das Feld wird automatisiert belegt, wenn bei dem Teilnehmenden in der Spalte „Anzahl geleisteter Stunden im Abrechnungsmonat“ mindestens eine geleistete Stunde eingetragen wurde.
Das Feld wird auch automatisiert ausgefüllt wenn bei dem Teilnehmenden in der Spalte „Anzahl geleisteter Stunden im Abrechnungsmonat“ eine Null eingetragen und in der dazugehörigen Registerkarte des Teilnehmenden (Zelle H24)  die Auswahl „NEIN“ getroffen wurde, da es sich nicht ausschließlich um unentschuldigte Fehltage handelt.
Das Feld wird nicht automatisiert ausgefüllt, so lange in der Spalte „Anzahl geleisteter Stunden im Abrechnungsmonat“ des Teilnehmenden keine Eintragung vorgenommen wurde. Das Feld bleibt auch leer, wenn in der Spalte „Anzahl geleisteter Stunden im Abrechnungsmonat“ bei dem Teilnehmenden eine Null eingetragen und in der dazugehörigen Registerkarte des Teilnehmenden (Zelle H24)  keine Auswahl getroffen wurde, ob es sich ausschließlich um unentschuldigte Fehltage handelt oder nicht.
Das Feld wird mit 0,00 Euro belegt, wenn in der Spalte „Anzahl geleisteter Stunden im Abrechnungsmonat“ bei dem Teilnehmenden eine Null eingetragen wurde und in der dazugehörigen Registerkarte des Teilnehmenden (Zelle H24) die Auswahl „JA“ getroffen wurde, da es sich ausschließlich um unentschuldigte Fehltage handelt.
</t>
        </r>
      </text>
    </comment>
    <comment ref="AD25" authorId="0">
      <text>
        <r>
          <rPr>
            <sz val="9"/>
            <color indexed="81"/>
            <rFont val="Segoe UI"/>
            <family val="2"/>
          </rPr>
          <t>Bei Teilnahme eines vollen Monat können maximal 30 geleistete Stunden pro Woche  abgerechnet werden. 
Bei Eingabe von 0 Stunden: Bitte in der Registerkarte des/der jeweiligen Teilnehmenden in Zeile 24 angeben, ob es sich ausschließlich um unentschuldigte Fehltage handelt oder nicht. Sofern bei 0 geleisteten Stunden im Abrechnungsmonat, ausschließlich unentschuldigte Fehltage vorliegen, kann</t>
        </r>
        <r>
          <rPr>
            <b/>
            <sz val="9"/>
            <color indexed="81"/>
            <rFont val="Segoe UI"/>
            <family val="2"/>
          </rPr>
          <t xml:space="preserve"> keine</t>
        </r>
        <r>
          <rPr>
            <sz val="9"/>
            <color indexed="81"/>
            <rFont val="Segoe UI"/>
            <family val="2"/>
          </rPr>
          <t xml:space="preserve"> Trägerpauschale gezahlt werden.
</t>
        </r>
      </text>
    </comment>
    <comment ref="T41" authorId="0">
      <text>
        <r>
          <rPr>
            <b/>
            <sz val="9"/>
            <color indexed="81"/>
            <rFont val="Segoe UI"/>
            <family val="2"/>
          </rPr>
          <t>ANZAHL, 
hier keine Euroangabe</t>
        </r>
        <r>
          <rPr>
            <sz val="9"/>
            <color indexed="81"/>
            <rFont val="Segoe UI"/>
            <family val="2"/>
          </rPr>
          <t xml:space="preserve">
</t>
        </r>
      </text>
    </comment>
    <comment ref="W41" authorId="0">
      <text>
        <r>
          <rPr>
            <b/>
            <sz val="9"/>
            <color indexed="81"/>
            <rFont val="Segoe UI"/>
            <family val="2"/>
          </rPr>
          <t>ANZAHL, 
hier keine Euroangabe</t>
        </r>
        <r>
          <rPr>
            <sz val="9"/>
            <color indexed="81"/>
            <rFont val="Segoe UI"/>
            <family val="2"/>
          </rPr>
          <t xml:space="preserve">
</t>
        </r>
      </text>
    </comment>
  </commentList>
</comments>
</file>

<file path=xl/comments10.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1.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2.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3.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4.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5.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6.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2.xml><?xml version="1.0" encoding="utf-8"?>
<comments xmlns="http://schemas.openxmlformats.org/spreadsheetml/2006/main">
  <authors>
    <author>BauerI004</author>
  </authors>
  <commentList>
    <comment ref="B5" authorId="0">
      <text>
        <r>
          <rPr>
            <b/>
            <sz val="9"/>
            <color indexed="81"/>
            <rFont val="Tahoma"/>
            <family val="2"/>
          </rPr>
          <t>Falls vorhanden</t>
        </r>
      </text>
    </comment>
    <comment ref="C25" authorId="0">
      <text>
        <r>
          <rPr>
            <sz val="9"/>
            <color indexed="81"/>
            <rFont val="Segoe UI"/>
            <family val="2"/>
          </rPr>
          <t xml:space="preserve">Hier sind Kommentare zum/zur Teilnehmer/in möglich.
</t>
        </r>
      </text>
    </comment>
  </commentList>
</comments>
</file>

<file path=xl/comments3.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4.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5.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6.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7.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8.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9.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sharedStrings.xml><?xml version="1.0" encoding="utf-8"?>
<sst xmlns="http://schemas.openxmlformats.org/spreadsheetml/2006/main" count="609" uniqueCount="161">
  <si>
    <t>Datum:</t>
  </si>
  <si>
    <t>BIC:</t>
  </si>
  <si>
    <t>Geburtsdatum</t>
  </si>
  <si>
    <t>Postleitzahl / Ort:</t>
  </si>
  <si>
    <t>Kreditinstitut:</t>
  </si>
  <si>
    <t>Abrechnungsliste Flüchtlingsintegrationsmaßnahme (FIM)</t>
  </si>
  <si>
    <t>Maßnahmenummer:</t>
  </si>
  <si>
    <t>Vertragslaufzeit von:</t>
  </si>
  <si>
    <t>Maßnahmeträger:</t>
  </si>
  <si>
    <t>Art der FIM:</t>
  </si>
  <si>
    <t>Einsatzort</t>
  </si>
  <si>
    <t>Monat:</t>
  </si>
  <si>
    <t xml:space="preserve">Jahr: </t>
  </si>
  <si>
    <t>Trägerpauschale (Euro)</t>
  </si>
  <si>
    <t>bis:</t>
  </si>
  <si>
    <t>Euro</t>
  </si>
  <si>
    <t>Summe gesamt (Euro):</t>
  </si>
  <si>
    <t>Es wird bestätigt, dass diese Kosten nicht von einem Dritten erstattet werden.</t>
  </si>
  <si>
    <t>IBAN:</t>
  </si>
  <si>
    <t>Straße/Hausnr.:</t>
  </si>
  <si>
    <t xml:space="preserve">Antragstellende Behörde: </t>
  </si>
  <si>
    <t>Abrechnungsmonat:</t>
  </si>
  <si>
    <r>
      <t>Art der Aufwendung(en</t>
    </r>
    <r>
      <rPr>
        <sz val="12"/>
        <rFont val="Arial"/>
        <family val="2"/>
      </rPr>
      <t>)</t>
    </r>
  </si>
  <si>
    <t>Kosten in Euro</t>
  </si>
  <si>
    <t>Abzüglich Mehraufwandsentschädigung für geleistete Arbeitsstunden</t>
  </si>
  <si>
    <t>Ort, Datum</t>
  </si>
  <si>
    <r>
      <t>Anlage zur Berechnung von höheren, notwendigen Kosten</t>
    </r>
    <r>
      <rPr>
        <sz val="12"/>
        <rFont val="Arial"/>
        <family val="2"/>
      </rPr>
      <t>, 
die durch die Teilnahme an einer FIM nach § 5a AsylbLG entstanden sind</t>
    </r>
  </si>
  <si>
    <t>Abrechnungsjahr</t>
  </si>
  <si>
    <t xml:space="preserve">Geleistete Stunden:  </t>
  </si>
  <si>
    <t xml:space="preserve">X   Mehraufwandsentsch. à 0,80 € = </t>
  </si>
  <si>
    <t>Zwischensumme (Art der Aufwendung(en))</t>
  </si>
  <si>
    <t>Summe (Höhere notwendige Kosten)</t>
  </si>
  <si>
    <t>zur Abrechnungsliste vom:</t>
  </si>
  <si>
    <t>höhere notwendige Kosten (Euro)
aus Anlage übernommen</t>
  </si>
  <si>
    <r>
      <rPr>
        <b/>
        <sz val="12"/>
        <rFont val="Arial"/>
        <family val="2"/>
      </rPr>
      <t xml:space="preserve">Erklärung des Maßnahmeträgers:
</t>
    </r>
    <r>
      <rPr>
        <sz val="12"/>
        <rFont val="Arial"/>
        <family val="2"/>
      </rPr>
      <t>Die o. g. Kosten wurden durch Originalbelege nachgewiesen. Die Originalbelege bewahre ich mindestens 5 Jahre für Prüfzwecke auf und lege diese auf Anforderung der Agentur für Arbeit bzw. den Prüfinstanzen/-behörden vor.</t>
    </r>
  </si>
  <si>
    <t>Ich bestätige, dass ich die Mehraufwandsentschädigung und die ggf. angefallenen höheren notwendigen Kosten an die/den Teilnehmende(n) ausbezahlt habe. 
Diese Kosten wurden durch Originalbelege nachgewiesen. Die Originalbelege bewahre ich mindestens 5 Jahre für Prüfzwecke auf und lege diese auf Anforderung der Agentur für Arbeit bzw. den Prüfinstanzen/-behörden vor.</t>
  </si>
  <si>
    <t xml:space="preserve">HINWEIS: </t>
  </si>
  <si>
    <t>Der/dem Teilnehmenden sind durch die Teilnahme tatsächlich notwendige Kosten (§ 5 Abs. 2 des Vertrages) entstanden, die durch Originalbelege nachgewiesen wurden und nicht durch Dritte übernommen werden und nicht durch Regelleistungen abgedeckt sind. Diese Kosten können bspw. angemessene Fahrkosten oder Verpflegungskosten, wenn keine Möglichkeit der Verpflegungsmitnahme besteht, sein.</t>
  </si>
  <si>
    <t>Für die/den Teilnehmenden 1:</t>
  </si>
  <si>
    <t>Für die/den Teilnehmenden 2:</t>
  </si>
  <si>
    <t>Für die/den Teilnehmenden 3:</t>
  </si>
  <si>
    <t>Für die/den Teilnehmenden 4:</t>
  </si>
  <si>
    <t>Summen (Euro):</t>
  </si>
  <si>
    <t>JA</t>
  </si>
  <si>
    <t>NEIN</t>
  </si>
  <si>
    <t xml:space="preserve">Betriebe-Kd.-Nr.:           </t>
  </si>
  <si>
    <t>Neueintritt 
im Abrechnungs-monat
JA / NEIN</t>
  </si>
  <si>
    <t xml:space="preserve">Betriebe-Kd.-Nr.:
</t>
  </si>
  <si>
    <t>Kontoinhaber:</t>
  </si>
  <si>
    <t>Bevollmächtigter Dritter:</t>
  </si>
  <si>
    <t>Name</t>
  </si>
  <si>
    <t>Vorname</t>
  </si>
  <si>
    <t>AZR-Nummer</t>
  </si>
  <si>
    <t>Anzahl geleisteter Stunden im Abrechnungsmonat</t>
  </si>
  <si>
    <t>AZR-Nummer:</t>
  </si>
  <si>
    <t>Summe Mehraufwandsent-schädigung im Abrechnungsmonat (Euro)</t>
  </si>
  <si>
    <t>Für die/den Teilnehmenden 5:</t>
  </si>
  <si>
    <t>Für die/den Teilnehmenden 6:</t>
  </si>
  <si>
    <t>Für die/den Teilnehmenden 7:</t>
  </si>
  <si>
    <t>Für die/den Teilnehmenden 8:</t>
  </si>
  <si>
    <t>Für die/den Teilnehmenden 9:</t>
  </si>
  <si>
    <t>Für die/den Teilnehmenden 10:</t>
  </si>
  <si>
    <t>Für die/den Teilnehmenden 11:</t>
  </si>
  <si>
    <t>Für die/den Teilnehmenden 12:</t>
  </si>
  <si>
    <t>Für die/den Teilnehmenden 13:</t>
  </si>
  <si>
    <t>Für die/den Teilnehmenden 14:</t>
  </si>
  <si>
    <t>Für die/den Teilnehmenden 15:</t>
  </si>
  <si>
    <t>Kassenzeichen:</t>
  </si>
  <si>
    <t>Trägerpauschale:</t>
  </si>
  <si>
    <t>Neueintrittsdatum im Abrechnungs-
monat
(TT.MM.JJJJ)</t>
  </si>
  <si>
    <t>Austritt 
im Abrechnungs-monat
JA / NEIN</t>
  </si>
  <si>
    <t>Austrittsdatum im Abrechnungs-
monat
(TT.MM.JJJJ)</t>
  </si>
  <si>
    <t>Neueintritt:</t>
  </si>
  <si>
    <t>Austritt:</t>
  </si>
  <si>
    <t>Abrechnungsjahr:</t>
  </si>
  <si>
    <t>Hier können Sie ergänzende Angaben zu den Fehltagen machen.</t>
  </si>
  <si>
    <r>
      <rPr>
        <b/>
        <sz val="12"/>
        <rFont val="Arial"/>
        <family val="2"/>
      </rPr>
      <t>Nur auszufüllen, wenn in der Abrechnungsliste FIM in der Spalte "Anzahl geleisteter Stunden im Abrechnungsmonat" 0 Stunden eingetragen wurden und der entsprechende Hinweis angezeigt wird:</t>
    </r>
    <r>
      <rPr>
        <sz val="12"/>
        <rFont val="Arial"/>
        <family val="2"/>
      </rPr>
      <t xml:space="preserve">
Handelt es sich ausschließlich um unentschuldigte Fehltage bei einer </t>
    </r>
    <r>
      <rPr>
        <b/>
        <sz val="12"/>
        <color rgb="FFFF0000"/>
        <rFont val="Arial"/>
        <family val="2"/>
      </rPr>
      <t>Anzahl von</t>
    </r>
    <r>
      <rPr>
        <sz val="12"/>
        <color rgb="FFFF0000"/>
        <rFont val="Arial"/>
        <family val="2"/>
      </rPr>
      <t xml:space="preserve"> </t>
    </r>
    <r>
      <rPr>
        <b/>
        <sz val="12"/>
        <color rgb="FFFF0000"/>
        <rFont val="Arial"/>
        <family val="2"/>
      </rPr>
      <t>0  geleisteten Stunden</t>
    </r>
    <r>
      <rPr>
        <sz val="12"/>
        <rFont val="Arial"/>
        <family val="2"/>
      </rPr>
      <t>?</t>
    </r>
  </si>
  <si>
    <t xml:space="preserve">  Im Abrechnungsmonat:</t>
  </si>
  <si>
    <t>waren in der Maßnahme</t>
  </si>
  <si>
    <t>unten stehende</t>
  </si>
  <si>
    <t>keine</t>
  </si>
  <si>
    <t>Anfangsdatum</t>
  </si>
  <si>
    <t>Endedatum</t>
  </si>
  <si>
    <t>Tage</t>
  </si>
  <si>
    <t>Tage bereinigt</t>
  </si>
  <si>
    <t>BA – SGB III – Anlage zur Abrechnungsliste – höhere notwendige Kosten FIM – 05/2017</t>
  </si>
  <si>
    <t>Anzahl zugewiesene Kalendertage im Abrechnungsmonat</t>
  </si>
  <si>
    <t>Hilfsspalte. Spalte ausblenden!</t>
  </si>
  <si>
    <t>Anzahl der TN:</t>
  </si>
  <si>
    <t>Summe Mehraufwands-
entschädigung + höhere notwendige Kosten
(Euro)</t>
  </si>
  <si>
    <t>Teilnehmende.</t>
  </si>
  <si>
    <t>Stempel und Unterschrift Maßnahmeträger bzw. Bevollmächtigter Dritter</t>
  </si>
  <si>
    <t>Unterschrift Maßnahmeträger / 
Bevollmächtigter Dritter</t>
  </si>
  <si>
    <t>Stand: 04.05.2017</t>
  </si>
  <si>
    <t xml:space="preserve"> </t>
  </si>
  <si>
    <t xml:space="preserve">Die höheren notwendigen Kosten sind ausschließlich über die Registerkarte des/der jeweiligen Teilnehmenden (TN-Nr. ...) zu erfassen. Das Ergebnis wird automatisch in die Abrechnungsliste übertragen und angezeigt.
Wenn  höhere notwendige Kosten an die/den Teilnehmende(n) ausbezahlt wurden oder wenn die Anzahl der geleisteten Stunden im Abrechungsmonat gleich Null ist, ist die jeweilige Registerkarte diesbezüglich zu ergänzen, auszudrucken und zusammen mit der Abrechnungsliste zu übersenden. 
</t>
  </si>
  <si>
    <t>Hinweise zum Ausfüllen der Abrechnungsliste FIM</t>
  </si>
  <si>
    <t>Dieses Feld füllen Sie bitte nur aus,  wenn Sie in der Spalte "Neueintritt im Abrechnungsmonat JA/NEIN" "JA" gewählt haben.
Achten Sie bitte darauf, dass das Datum des Neueintrittes im aktuellen Abrechnungsmonat liegt.</t>
  </si>
  <si>
    <t>Dieses Feld füllen Sie bitte nur aus,  wenn Sie in der Spalte "Austritt im Abrechnungsmonat JA/NEIN" "JA" gewählt haben.
Achten Sie bitte darauf, dass das Datum des Austrittes im aktuellen Abrechnungsmonat liegt.</t>
  </si>
  <si>
    <t>Jahr:</t>
  </si>
  <si>
    <t>Tabellenblätter:</t>
  </si>
  <si>
    <t>Hier tragen Sie bitte Ihre Betriebe-Kunden-Nummer ein.</t>
  </si>
  <si>
    <t>Hier tragen Sie bitte das Datum ein, an dem Sie die Abrechnung erstellen.</t>
  </si>
  <si>
    <t>Tragen Sie bitte hier die Vertragslaufzeit von/bis ein.</t>
  </si>
  <si>
    <t>Tabellenblatt Abrechnung FIM:</t>
  </si>
  <si>
    <t>Tabellenblätter TN-NR. …</t>
  </si>
  <si>
    <t>Viele Daten zum Träger, der Maßnahme und dem Teilnehmenden werden hier bereits aus der Abrechnungsliste automatisiert übertragen.</t>
  </si>
  <si>
    <t>Tragen Sie bitte hier die antragstellende Behörde ein, falls diese vom Maßnahmträger abweicht.</t>
  </si>
  <si>
    <t>Wählen Sie bitte hier den Abrechnungsmonat aus.</t>
  </si>
  <si>
    <t>Wählen Sie bitte hier das Abrechnungsjahr aus.</t>
  </si>
  <si>
    <t>Tragen Sie bitte hier das Kassenzeichen (Verwendungszweck maximal 27 Zeichen) ein.</t>
  </si>
  <si>
    <t>www.arbeitsagentur.de - Flüchtlingsintegrationsmaßnahmen (FIM)</t>
  </si>
  <si>
    <t>BMAS - Arbeitsmarktprogramm Flüchtlingsintegrationsmaßnahmen (FIM)</t>
  </si>
  <si>
    <t>Weitere Informationen zu Flüchtlingsintegrationsmaßnahmen finden Sie unter:</t>
  </si>
  <si>
    <t>Bitte tragen Sie hier den Vornamen des Teilnehmenden ein.</t>
  </si>
  <si>
    <t>Bitte tragen Sie hier das Geburtsdatum des Teilnehmenden ein.</t>
  </si>
  <si>
    <t>Bitte tragen Sie hier den Einsatzort des Teilnehmenden ein.</t>
  </si>
  <si>
    <t>Wählen Sie bitte hier aus, ob der Teilnehmende im Abrechnungsmonat aus der Maßnahme  ausgetreten ist oder nicht.</t>
  </si>
  <si>
    <t>Vertragslaufzeit von/bis:</t>
  </si>
  <si>
    <t>Hier tragen Sie bitte die Maßnahmenummer ein. Diese finden Sie in den Vertragsunterlagen.</t>
  </si>
  <si>
    <t>Wählen Sie bitte hier aus, ob es sich um eine interne oder eine externe FIM handelt.</t>
  </si>
  <si>
    <t>Bitte tragen Sie hier den Namen des Teilnehmenden ein.
Sobald ein Name eingetragen wird, ist automatisiert die Spalte "Anzahl zugewiesener Kalendertrage im Abrechnungs-
monat" mit 30 vorbelegt.</t>
  </si>
  <si>
    <t>Wählen Sie bitte hier aus, ob der Teilnehmende im Abrechnungs-
monat in die Maßnahme neu eingetreten ist oder nicht.</t>
  </si>
  <si>
    <r>
      <t xml:space="preserve">Die Anzahl der zugewiesenen Kalendertage wird anhand Ihrer Eintragungen automatisch berechnet. Ist  ein Teilnehmender für einen vollen Monat zugewiesen, so werden 30 Kalendertage zugrunde gelegt (siehe auch FAQ - FIM  vom 21.04.2017, Pkt. 7.1 unter </t>
    </r>
    <r>
      <rPr>
        <u/>
        <sz val="8"/>
        <rFont val="Arial"/>
        <family val="2"/>
      </rPr>
      <t>http://www.bmas.de</t>
    </r>
    <r>
      <rPr>
        <sz val="8"/>
        <rFont val="Arial"/>
        <family val="2"/>
      </rPr>
      <t xml:space="preserve">).
Liegt das Eintrittsdatum nicht auf dem ersten bzw. das Austrittsdatum nicht auf dem letzten Tag des Kalendermonats, so werden die Kalendertage anteilig berechnet (siehe auch FAQ - FIM  vom 21.04.2017, Pkt. 7.5 unter </t>
    </r>
    <r>
      <rPr>
        <u/>
        <sz val="8"/>
        <rFont val="Arial"/>
        <family val="2"/>
      </rPr>
      <t>http://www.bmas.de</t>
    </r>
    <r>
      <rPr>
        <sz val="8"/>
        <rFont val="Arial"/>
        <family val="2"/>
      </rPr>
      <t xml:space="preserve">).
</t>
    </r>
  </si>
  <si>
    <t>Die Daten in der Spalte „Trägerpauschale (Euro)" werden automatisch errechnet und eingeblendet. Eine manuelle Eintragung ist nicht möglich. 
Das Feld wird automatisiert belegt, wenn bei dem Teilnehmenden in der Spalte „Anzahl geleisteter Stunden im Abrechnungsmonat“ mindestens eine geleistete Stunde eingetragen wird. 
Das Feld wird auch automatisiert ausgefüllt, falls bei dem Teilnehmenden in der Spalte „Anzahl geleisteter Stunden im Abrechnungsmonat“ eine Null eingetragen und in der dazugehörigen Registerkarte des Teilnehmenden (Zelle H24)  die Auswahl „NEIN“ getroffen wurde, da es sich nicht ausschließlich um unentschuldigte Fehltage handelt. 
Das Feld wird nicht automatisiert ausgefüllt, so lange in der Spalte „Anzahl geleisteter Stunden im Abrechnungsmonat“ des Teilnehmenden keine Eintragung vorgenommen wurde. Das Feld bleibt auch leer, wenn in der Spalte „Anzahl geleisteter Stunden im Abrechnungsmonat“ bei dem Teilnehmenden eine Null eingetragen und in der dazugehörigen Registerkarte des Teilnehmenden (Zelle H24)  keine Auswahl getroffen wurde, ob es sich ausschließlich um unentschuldigte Fehltage handelt oder nicht. 
Das Feld wird mit 0,00 Euro belegt, wenn in der Spalte „Anzahl geleisteter Stunden im Abrechnungsmonat“ bei dem Teilnehmenden eine Null eingetragen wurde und in der dazugehörigen Registerkarte des Teilnehmenden (Zelle H24) die Auswahl „JA“ getroffen wurde, da es sich ausschließlich um unentschuldigte Fehltage handelt.</t>
  </si>
  <si>
    <t xml:space="preserve">Bei Teilnahme eines vollen Monats können maximal 30 geleistete Stunden pro Woche (138 Stunden im Monat) abgerechnet werden.
Bei Eingabe von 0 Stunden geben Sie bitte in der Registerkarte des jeweiligen Teilnehmenden in Zeile 24 an, ob es sich ausschließlich um unentschuldigte Fehltage handelt oder nicht. Sofern bei 0 geleisteten Stunden im Abrechnungsmonat, ausschließlich unentschuldigte Fehltage vorliegen, kann keine Trägerpauschale gezahlt werden.
</t>
  </si>
  <si>
    <t>Die Summe der Mehraufwandsentschädigung des Teilnehmenden wird automatisiert, anhand der geleisteten Stunden im Abrechnungsmonat, berechnet.
Berechnung (Stunden im Monat x 0,80 €.).</t>
  </si>
  <si>
    <t>Die höheren notwendigen Kosten und die  Mehraufwandsent-
schädigung im aktuellen Abrechnungsmonat werden automatisisert summiert und in dieser Spalte ausgewiesen.</t>
  </si>
  <si>
    <t>und</t>
  </si>
  <si>
    <t>Hier tragen Sie bitte den Maßnahmeträger, und in den darauf folgenden Feldern die Anschrift ein.</t>
  </si>
  <si>
    <t>Tragen Sie bitte hier den bevollmächtigten Dritten, und in den darauf folgenden Feldern die Anschrift ein, falls ein bevollmächtigter Dritter beauftragt wurde.</t>
  </si>
  <si>
    <t>Bitte tragen Sie hier die Auslandszentral-
register (AZR) -Nummer des Teilnehmenden ein.</t>
  </si>
  <si>
    <t>Werden in der Abrechnungsliste, in der Spalte "Anzahl geleisteter Stunden" mehr als 0 Stunden eingetragen, werden die Felder in den Zeilen 24 und 25 schwarz vorbelegt. Eintragungen sind in diesen Fällen nicht vorzunehmen.</t>
  </si>
  <si>
    <t>Die höheren notwendigen Kosten tragen Sie bitte, sofern entstanden, in dem entsprechenden Tabellenblatt des jeweils Teilnehmenden (TN-Nr…) ein. 
Auf die Kosten wird die Mehraufwandsent-
schädigung angerechnet und in dieser Spalte automatisiert berechnet ausgewiesen.</t>
  </si>
  <si>
    <t>Im Abrechnungsmonat -  -  
waren in der Maßnahme:</t>
  </si>
  <si>
    <t>Die Felder "-" werden automatisiert mit dem Abrechnungsmonat und Jahr befüllt. Im nachfolgenden Feld wählen Sie bitte aus, ob sich "unten stehende" oder "keine" Teilnehmende in der Maßnahme befinden.</t>
  </si>
  <si>
    <t>Tragen Sie bitte hier, und in den darauf folgenden Feldern die Bankverbindung ein, auf die der Betrag überwiesen werden soll.</t>
  </si>
  <si>
    <t>Anzugeben sind die Art der Aufwendungen (höhere, notwendige Kosten) und die Kosten in Euro, sofern diese anfallen.</t>
  </si>
  <si>
    <t xml:space="preserve">Werden in der Abrechnungsliste, in der Spalte "Anzahl geleisteter Stunden" 0 Stunden eingetragen, so ist in der Zeile 24 auszuwählen, ob es sich ausschließlich um unentschuldigte Fehltage handelt. Hierzu können Sie dann auch in der Zeile 25 ergänzende Angaben machen. </t>
  </si>
  <si>
    <t>Ausfüllhinweise</t>
  </si>
  <si>
    <t>Philschi</t>
  </si>
  <si>
    <t>Flüchtlingsintegrationsmaßnahmen - FIM</t>
  </si>
  <si>
    <t>Hinweise</t>
  </si>
  <si>
    <t>Abrechnung FIM</t>
  </si>
  <si>
    <t>TN-Nr.1</t>
  </si>
  <si>
    <t>TN-Nr. 2</t>
  </si>
  <si>
    <t>TN-Nr. 3</t>
  </si>
  <si>
    <t>TN-Nr. 4</t>
  </si>
  <si>
    <t>TN-Nr. 5</t>
  </si>
  <si>
    <t>TN-Nr. 6</t>
  </si>
  <si>
    <t>TN-Nr. 7</t>
  </si>
  <si>
    <t>TN-Nr. 8</t>
  </si>
  <si>
    <t>TN-Nr. 9</t>
  </si>
  <si>
    <t>TN-Nr. 10</t>
  </si>
  <si>
    <t>TN-Nr. 11</t>
  </si>
  <si>
    <t>TN-Nr. 12</t>
  </si>
  <si>
    <t>TN-Nr. 13</t>
  </si>
  <si>
    <t>TN-Nr. 14</t>
  </si>
  <si>
    <t>TN-Nr. 15</t>
  </si>
  <si>
    <t>Direktverlinkungen</t>
  </si>
  <si>
    <t>In diesem Bereich bestätigen Sie bitte Ihre Eingaben ausschließlich über die Tabulatortaste oder die Entertaste.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</si>
</sst>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quot;.&quot;"/>
    <numFmt numFmtId="165" formatCode="mmmm\ yyyy"/>
    <numFmt numFmtId="166" formatCode="#,##0.00\ &quot;€&quot;"/>
    <numFmt numFmtId="167" formatCode="#,##0.00\ _€"/>
    <numFmt numFmtId="168" formatCode="#,##0.00_ ;\-#,##0.00\ "/>
    <numFmt numFmtId="169" formatCode="0000"/>
  </numFmts>
  <fonts count="39" x14ac:knownFonts="1">
    <font>
      <sz val="10"/>
      <name val="Arial"/>
    </font>
    <font>
      <b/>
      <sz val="10"/>
      <name val="Arial"/>
      <family val="2"/>
    </font>
    <font>
      <b/>
      <sz val="12"/>
      <name val="Arial"/>
      <family val="2"/>
    </font>
    <font>
      <sz val="12"/>
      <name val="Arial"/>
      <family val="2"/>
    </font>
    <font>
      <sz val="8"/>
      <name val="Arial"/>
      <family val="2"/>
    </font>
    <font>
      <b/>
      <sz val="10"/>
      <color indexed="8"/>
      <name val="Arial"/>
      <family val="2"/>
    </font>
    <font>
      <sz val="10"/>
      <name val="Arial"/>
      <family val="2"/>
    </font>
    <font>
      <b/>
      <sz val="20"/>
      <name val="Arial"/>
      <family val="2"/>
    </font>
    <font>
      <u/>
      <sz val="10"/>
      <name val="Arial"/>
      <family val="2"/>
    </font>
    <font>
      <sz val="22"/>
      <name val="Arial"/>
      <family val="2"/>
    </font>
    <font>
      <sz val="48"/>
      <name val="Arial"/>
      <family val="2"/>
    </font>
    <font>
      <sz val="10"/>
      <color theme="1"/>
      <name val="Arial"/>
      <family val="2"/>
    </font>
    <font>
      <b/>
      <sz val="9"/>
      <color indexed="81"/>
      <name val="Tahoma"/>
      <family val="2"/>
    </font>
    <font>
      <b/>
      <sz val="8"/>
      <name val="Arial"/>
      <family val="2"/>
    </font>
    <font>
      <sz val="11"/>
      <name val="Calibri"/>
      <family val="2"/>
    </font>
    <font>
      <b/>
      <u/>
      <sz val="12"/>
      <name val="Arial"/>
      <family val="2"/>
    </font>
    <font>
      <u/>
      <sz val="10"/>
      <color theme="10"/>
      <name val="Arial"/>
      <family val="2"/>
    </font>
    <font>
      <sz val="10"/>
      <color theme="4"/>
      <name val="Arial"/>
      <family val="2"/>
    </font>
    <font>
      <sz val="9"/>
      <color indexed="81"/>
      <name val="Segoe UI"/>
      <family val="2"/>
    </font>
    <font>
      <b/>
      <sz val="9"/>
      <color indexed="81"/>
      <name val="Segoe UI"/>
      <family val="2"/>
    </font>
    <font>
      <sz val="9"/>
      <name val="Arial"/>
      <family val="2"/>
    </font>
    <font>
      <b/>
      <sz val="12"/>
      <color rgb="FFFF0000"/>
      <name val="Arial"/>
      <family val="2"/>
    </font>
    <font>
      <b/>
      <sz val="8"/>
      <color rgb="FFFF0000"/>
      <name val="Arial"/>
      <family val="2"/>
    </font>
    <font>
      <sz val="7"/>
      <color theme="1"/>
      <name val="Arial"/>
      <family val="2"/>
    </font>
    <font>
      <sz val="10"/>
      <color theme="1" tint="0.249977111117893"/>
      <name val="Arial"/>
      <family val="2"/>
    </font>
    <font>
      <sz val="12"/>
      <color rgb="FFFF0000"/>
      <name val="Arial"/>
      <family val="2"/>
    </font>
    <font>
      <b/>
      <sz val="10"/>
      <color theme="0" tint="-0.14999847407452621"/>
      <name val="Arial"/>
      <family val="2"/>
    </font>
    <font>
      <b/>
      <sz val="14"/>
      <name val="Arial"/>
      <family val="2"/>
    </font>
    <font>
      <sz val="14"/>
      <name val="Arial"/>
      <family val="2"/>
    </font>
    <font>
      <b/>
      <sz val="11"/>
      <color rgb="FFFF0000"/>
      <name val="Arial"/>
      <family val="2"/>
    </font>
    <font>
      <u/>
      <sz val="8"/>
      <name val="Arial"/>
      <family val="2"/>
    </font>
    <font>
      <sz val="10"/>
      <color rgb="FFFF0000"/>
      <name val="Arial"/>
      <family val="2"/>
    </font>
    <font>
      <b/>
      <sz val="10"/>
      <color rgb="FFFF0000"/>
      <name val="Arial"/>
      <family val="2"/>
    </font>
    <font>
      <b/>
      <sz val="9"/>
      <name val="Arial"/>
      <family val="2"/>
    </font>
    <font>
      <b/>
      <u/>
      <sz val="10"/>
      <color rgb="FF0070C0"/>
      <name val="Arial"/>
      <family val="2"/>
    </font>
    <font>
      <sz val="10"/>
      <color rgb="FF0070C0"/>
      <name val="Arial"/>
      <family val="2"/>
    </font>
    <font>
      <b/>
      <u/>
      <sz val="16"/>
      <name val="Arial"/>
      <family val="2"/>
    </font>
    <font>
      <b/>
      <sz val="11"/>
      <name val="Arial"/>
      <family val="2"/>
    </font>
    <font>
      <b/>
      <u/>
      <sz val="11"/>
      <name val="Arial"/>
      <family val="2"/>
    </font>
  </fonts>
  <fills count="10">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E2001A"/>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63">
    <border>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6" fillId="0" borderId="0"/>
    <xf numFmtId="0" fontId="16" fillId="0" borderId="0" applyNumberFormat="0" applyFill="0" applyBorder="0" applyAlignment="0" applyProtection="0"/>
  </cellStyleXfs>
  <cellXfs count="451">
    <xf numFmtId="0" fontId="0" fillId="0" borderId="0" xfId="0"/>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1" fontId="2" fillId="0" borderId="0" xfId="0" applyNumberFormat="1" applyFont="1" applyFill="1" applyBorder="1" applyAlignment="1" applyProtection="1">
      <alignment horizontal="right"/>
    </xf>
    <xf numFmtId="0" fontId="0" fillId="0" borderId="0" xfId="0" applyBorder="1" applyProtection="1"/>
    <xf numFmtId="165" fontId="2" fillId="0" borderId="0" xfId="0" applyNumberFormat="1" applyFont="1" applyFill="1" applyBorder="1" applyAlignment="1" applyProtection="1"/>
    <xf numFmtId="0" fontId="2" fillId="0" borderId="0" xfId="0" applyFont="1" applyFill="1" applyBorder="1" applyAlignment="1" applyProtection="1">
      <alignment horizontal="right"/>
    </xf>
    <xf numFmtId="0" fontId="3" fillId="2" borderId="0" xfId="0" applyFont="1" applyFill="1" applyBorder="1" applyAlignment="1" applyProtection="1"/>
    <xf numFmtId="14" fontId="2" fillId="0" borderId="0" xfId="0" applyNumberFormat="1" applyFont="1" applyFill="1" applyBorder="1" applyAlignment="1" applyProtection="1">
      <alignment horizontal="left"/>
    </xf>
    <xf numFmtId="0" fontId="0" fillId="0" borderId="0" xfId="0" applyProtection="1"/>
    <xf numFmtId="0" fontId="0" fillId="0" borderId="2" xfId="0" applyBorder="1" applyProtection="1"/>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xf>
    <xf numFmtId="0" fontId="6" fillId="0" borderId="0" xfId="0" applyFont="1" applyFill="1" applyBorder="1" applyAlignment="1" applyProtection="1"/>
    <xf numFmtId="49" fontId="0" fillId="0" borderId="0" xfId="0" applyNumberFormat="1" applyBorder="1" applyAlignment="1" applyProtection="1"/>
    <xf numFmtId="0" fontId="9" fillId="0" borderId="0" xfId="0" applyFont="1" applyBorder="1" applyAlignment="1" applyProtection="1">
      <alignment horizontal="right" vertic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wrapText="1"/>
    </xf>
    <xf numFmtId="0" fontId="0" fillId="0" borderId="0" xfId="0" applyFill="1" applyBorder="1" applyAlignment="1" applyProtection="1">
      <alignment wrapText="1"/>
    </xf>
    <xf numFmtId="165" fontId="2" fillId="0" borderId="0" xfId="0" applyNumberFormat="1" applyFont="1" applyFill="1" applyBorder="1" applyAlignment="1" applyProtection="1">
      <alignment horizontal="right" wrapText="1"/>
    </xf>
    <xf numFmtId="0" fontId="6" fillId="0" borderId="0" xfId="0" applyFont="1" applyFill="1"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0" fillId="0" borderId="0" xfId="0" applyBorder="1" applyAlignment="1" applyProtection="1">
      <alignment horizontal="left"/>
    </xf>
    <xf numFmtId="0" fontId="10" fillId="0" borderId="0" xfId="0" applyFont="1" applyBorder="1" applyProtection="1"/>
    <xf numFmtId="0" fontId="8" fillId="0" borderId="0" xfId="0" applyFont="1" applyBorder="1" applyProtection="1"/>
    <xf numFmtId="0" fontId="0" fillId="0" borderId="0" xfId="0" applyBorder="1" applyAlignment="1" applyProtection="1">
      <alignment horizontal="center" wrapText="1"/>
    </xf>
    <xf numFmtId="1" fontId="2" fillId="0" borderId="0" xfId="0" applyNumberFormat="1" applyFont="1" applyFill="1" applyBorder="1" applyAlignment="1" applyProtection="1">
      <alignment horizontal="center"/>
    </xf>
    <xf numFmtId="14" fontId="11" fillId="2" borderId="11" xfId="0" applyNumberFormat="1" applyFont="1" applyFill="1" applyBorder="1" applyAlignment="1" applyProtection="1">
      <alignment horizontal="center" vertical="center"/>
      <protection locked="0"/>
    </xf>
    <xf numFmtId="1" fontId="2" fillId="3" borderId="2" xfId="0" applyNumberFormat="1" applyFont="1" applyFill="1" applyBorder="1" applyAlignment="1" applyProtection="1">
      <alignment horizontal="center"/>
      <protection locked="0"/>
    </xf>
    <xf numFmtId="0" fontId="0" fillId="0" borderId="0" xfId="0" applyAlignment="1" applyProtection="1">
      <alignment horizontal="left"/>
    </xf>
    <xf numFmtId="0" fontId="9" fillId="0" borderId="0" xfId="0" applyFont="1" applyProtection="1"/>
    <xf numFmtId="0" fontId="3" fillId="0" borderId="18" xfId="0" applyFont="1" applyBorder="1" applyAlignment="1" applyProtection="1"/>
    <xf numFmtId="0" fontId="3" fillId="0" borderId="21" xfId="0" applyFont="1" applyBorder="1" applyAlignment="1" applyProtection="1"/>
    <xf numFmtId="0" fontId="3" fillId="0" borderId="11" xfId="0" applyFont="1" applyBorder="1" applyAlignment="1" applyProtection="1"/>
    <xf numFmtId="2" fontId="2" fillId="0" borderId="11" xfId="0" applyNumberFormat="1" applyFont="1" applyBorder="1" applyAlignment="1" applyProtection="1"/>
    <xf numFmtId="4" fontId="2" fillId="0" borderId="11" xfId="0" applyNumberFormat="1" applyFont="1" applyBorder="1" applyAlignment="1" applyProtection="1"/>
    <xf numFmtId="0" fontId="3" fillId="0" borderId="22" xfId="0" applyFont="1" applyBorder="1" applyAlignment="1" applyProtection="1">
      <alignment horizontal="right"/>
    </xf>
    <xf numFmtId="0" fontId="3" fillId="0" borderId="22" xfId="0" applyFont="1" applyBorder="1" applyAlignment="1" applyProtection="1">
      <alignment horizontal="right" wrapText="1"/>
    </xf>
    <xf numFmtId="4" fontId="2" fillId="0" borderId="22" xfId="0" applyNumberFormat="1" applyFont="1" applyBorder="1" applyAlignment="1" applyProtection="1">
      <alignment wrapText="1"/>
    </xf>
    <xf numFmtId="0" fontId="0" fillId="0" borderId="0" xfId="0" applyAlignment="1" applyProtection="1"/>
    <xf numFmtId="4" fontId="2" fillId="0" borderId="26" xfId="0" applyNumberFormat="1" applyFont="1" applyBorder="1" applyAlignment="1" applyProtection="1">
      <alignment wrapText="1"/>
    </xf>
    <xf numFmtId="0" fontId="0" fillId="0" borderId="27" xfId="0" applyBorder="1" applyAlignment="1" applyProtection="1">
      <alignment horizontal="center"/>
    </xf>
    <xf numFmtId="0" fontId="0" fillId="0" borderId="28" xfId="0" applyBorder="1" applyAlignment="1" applyProtection="1">
      <alignment horizontal="center"/>
    </xf>
    <xf numFmtId="0" fontId="0" fillId="0" borderId="28" xfId="0" applyBorder="1" applyAlignment="1" applyProtection="1">
      <alignment horizontal="center" wrapText="1"/>
    </xf>
    <xf numFmtId="0" fontId="0" fillId="0" borderId="28" xfId="0" applyBorder="1" applyProtection="1"/>
    <xf numFmtId="0" fontId="0" fillId="0" borderId="29" xfId="0" applyBorder="1" applyProtection="1"/>
    <xf numFmtId="0" fontId="0" fillId="0" borderId="31" xfId="0" applyBorder="1" applyProtection="1"/>
    <xf numFmtId="0" fontId="5" fillId="0" borderId="29" xfId="0" applyFont="1" applyFill="1" applyBorder="1" applyAlignment="1" applyProtection="1">
      <alignment vertical="center"/>
    </xf>
    <xf numFmtId="164" fontId="1" fillId="0" borderId="21" xfId="0" applyNumberFormat="1" applyFont="1" applyBorder="1" applyAlignment="1" applyProtection="1">
      <alignment horizontal="center"/>
    </xf>
    <xf numFmtId="0" fontId="6" fillId="0" borderId="29" xfId="0" applyFont="1" applyBorder="1" applyProtection="1"/>
    <xf numFmtId="0" fontId="2" fillId="0" borderId="29" xfId="0" applyFont="1" applyBorder="1" applyAlignment="1" applyProtection="1">
      <alignment horizontal="center"/>
    </xf>
    <xf numFmtId="0" fontId="2" fillId="0" borderId="15" xfId="0" applyFont="1" applyBorder="1" applyAlignment="1" applyProtection="1">
      <alignment horizontal="center"/>
    </xf>
    <xf numFmtId="0" fontId="0" fillId="0" borderId="16" xfId="0" applyBorder="1" applyAlignment="1">
      <alignment horizontal="left" vertical="top" wrapText="1"/>
    </xf>
    <xf numFmtId="0" fontId="16" fillId="0" borderId="0" xfId="2" quotePrefix="1" applyProtection="1"/>
    <xf numFmtId="0" fontId="0" fillId="0" borderId="27" xfId="0" applyBorder="1" applyProtection="1"/>
    <xf numFmtId="0" fontId="0" fillId="0" borderId="36" xfId="0" applyBorder="1" applyProtection="1"/>
    <xf numFmtId="0" fontId="0" fillId="0" borderId="16" xfId="0" applyBorder="1" applyProtection="1"/>
    <xf numFmtId="0" fontId="0" fillId="0" borderId="17" xfId="0" applyBorder="1" applyProtection="1"/>
    <xf numFmtId="166" fontId="1" fillId="0" borderId="28" xfId="0" applyNumberFormat="1" applyFont="1" applyBorder="1" applyAlignment="1" applyProtection="1">
      <alignment horizontal="center" vertical="center"/>
    </xf>
    <xf numFmtId="0" fontId="6" fillId="0" borderId="28" xfId="0" applyFont="1" applyBorder="1" applyAlignment="1" applyProtection="1">
      <alignment horizontal="center" vertical="center"/>
    </xf>
    <xf numFmtId="0" fontId="1" fillId="0" borderId="35" xfId="0" applyFont="1" applyBorder="1" applyAlignment="1" applyProtection="1">
      <alignment horizontal="right" vertical="center"/>
    </xf>
    <xf numFmtId="0" fontId="6"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5" borderId="35" xfId="0" applyFill="1" applyBorder="1" applyAlignment="1"/>
    <xf numFmtId="14" fontId="6" fillId="0" borderId="22" xfId="0" applyNumberFormat="1" applyFont="1" applyBorder="1" applyAlignment="1" applyProtection="1">
      <alignment horizontal="center" vertical="center"/>
      <protection locked="0"/>
    </xf>
    <xf numFmtId="0" fontId="17" fillId="0" borderId="0" xfId="0" applyFont="1" applyProtection="1">
      <protection hidden="1"/>
    </xf>
    <xf numFmtId="0" fontId="0" fillId="0" borderId="0" xfId="0" applyBorder="1" applyAlignment="1" applyProtection="1">
      <alignment horizontal="center"/>
    </xf>
    <xf numFmtId="0" fontId="6" fillId="0" borderId="0" xfId="0" applyFont="1" applyProtection="1"/>
    <xf numFmtId="14" fontId="0" fillId="0" borderId="0" xfId="0" applyNumberFormat="1" applyProtection="1"/>
    <xf numFmtId="0" fontId="17" fillId="0" borderId="0" xfId="0" applyFont="1" applyProtection="1"/>
    <xf numFmtId="0" fontId="1" fillId="0" borderId="0" xfId="0" applyFont="1" applyFill="1" applyBorder="1" applyAlignment="1" applyProtection="1">
      <alignment horizontal="center" vertical="top" wrapText="1"/>
    </xf>
    <xf numFmtId="0" fontId="6" fillId="0" borderId="0" xfId="0" applyFont="1" applyBorder="1" applyAlignment="1" applyProtection="1">
      <alignment horizontal="right" vertical="center"/>
    </xf>
    <xf numFmtId="0" fontId="0" fillId="0" borderId="15" xfId="0" applyBorder="1" applyProtection="1"/>
    <xf numFmtId="1" fontId="2" fillId="0" borderId="0" xfId="0" applyNumberFormat="1" applyFont="1" applyFill="1" applyBorder="1" applyAlignment="1" applyProtection="1">
      <alignment horizontal="left"/>
    </xf>
    <xf numFmtId="1" fontId="2" fillId="0" borderId="31" xfId="0" applyNumberFormat="1" applyFont="1" applyFill="1" applyBorder="1" applyAlignment="1" applyProtection="1">
      <alignment horizontal="center"/>
    </xf>
    <xf numFmtId="14" fontId="2" fillId="0" borderId="31" xfId="0" applyNumberFormat="1" applyFont="1" applyBorder="1" applyAlignment="1" applyProtection="1">
      <alignment horizontal="left"/>
    </xf>
    <xf numFmtId="0" fontId="0" fillId="0" borderId="16" xfId="0" applyBorder="1" applyAlignment="1" applyProtection="1">
      <alignment wrapText="1"/>
    </xf>
    <xf numFmtId="0" fontId="0" fillId="0" borderId="28" xfId="0" applyBorder="1" applyAlignment="1" applyProtection="1">
      <alignment wrapText="1"/>
    </xf>
    <xf numFmtId="0" fontId="2" fillId="0" borderId="28" xfId="0" applyFont="1" applyBorder="1" applyAlignment="1" applyProtection="1">
      <alignment horizontal="left"/>
    </xf>
    <xf numFmtId="165" fontId="2" fillId="0" borderId="28" xfId="0" applyNumberFormat="1" applyFont="1" applyFill="1" applyBorder="1" applyAlignment="1" applyProtection="1">
      <alignment horizontal="left"/>
    </xf>
    <xf numFmtId="165" fontId="2" fillId="0" borderId="28" xfId="0" applyNumberFormat="1" applyFont="1" applyFill="1" applyBorder="1" applyAlignment="1" applyProtection="1"/>
    <xf numFmtId="0" fontId="3" fillId="2" borderId="28" xfId="0" applyFont="1" applyFill="1" applyBorder="1" applyAlignment="1" applyProtection="1"/>
    <xf numFmtId="14" fontId="2" fillId="0" borderId="28" xfId="0" applyNumberFormat="1" applyFont="1" applyFill="1" applyBorder="1" applyAlignment="1" applyProtection="1">
      <alignment horizontal="left"/>
    </xf>
    <xf numFmtId="0" fontId="0" fillId="0" borderId="28" xfId="0" applyBorder="1" applyAlignment="1" applyProtection="1"/>
    <xf numFmtId="0" fontId="21" fillId="0" borderId="0" xfId="0" applyFont="1" applyFill="1" applyBorder="1" applyAlignment="1">
      <alignment horizontal="center" vertical="center"/>
    </xf>
    <xf numFmtId="0" fontId="21" fillId="0" borderId="31" xfId="0" applyFont="1" applyFill="1" applyBorder="1" applyAlignment="1">
      <alignment horizontal="center" vertical="center"/>
    </xf>
    <xf numFmtId="0" fontId="15" fillId="0" borderId="29" xfId="0" applyFont="1" applyBorder="1" applyAlignment="1" applyProtection="1"/>
    <xf numFmtId="0" fontId="2" fillId="0" borderId="29" xfId="0" applyFont="1" applyBorder="1" applyAlignment="1" applyProtection="1">
      <alignment horizontal="left"/>
    </xf>
    <xf numFmtId="0" fontId="20" fillId="0" borderId="19"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xf>
    <xf numFmtId="0" fontId="20" fillId="0" borderId="3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6" xfId="0" applyFont="1" applyBorder="1" applyAlignment="1">
      <alignment horizontal="center" vertical="center"/>
    </xf>
    <xf numFmtId="49" fontId="6" fillId="0" borderId="5" xfId="0" applyNumberFormat="1" applyFont="1" applyBorder="1" applyAlignment="1" applyProtection="1">
      <alignment horizontal="center" vertical="center"/>
      <protection locked="0"/>
    </xf>
    <xf numFmtId="0" fontId="6" fillId="0" borderId="37" xfId="0" applyFont="1" applyFill="1" applyBorder="1" applyAlignment="1" applyProtection="1">
      <alignment horizontal="left" vertical="center"/>
      <protection locked="0"/>
    </xf>
    <xf numFmtId="0" fontId="6" fillId="0" borderId="0" xfId="0" applyNumberFormat="1" applyFont="1" applyBorder="1" applyAlignment="1" applyProtection="1">
      <alignment horizontal="left"/>
      <protection hidden="1"/>
    </xf>
    <xf numFmtId="49" fontId="2" fillId="0" borderId="0"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0" fillId="0" borderId="0" xfId="0" applyBorder="1" applyAlignment="1" applyProtection="1">
      <alignment horizontal="left" vertical="center"/>
    </xf>
    <xf numFmtId="49" fontId="2" fillId="3" borderId="2" xfId="0" applyNumberFormat="1" applyFont="1" applyFill="1" applyBorder="1" applyAlignment="1" applyProtection="1">
      <alignment horizontal="center"/>
      <protection locked="0"/>
    </xf>
    <xf numFmtId="0" fontId="0" fillId="0" borderId="0" xfId="0" applyNumberFormat="1" applyProtection="1"/>
    <xf numFmtId="0" fontId="2" fillId="0" borderId="0" xfId="0" applyFont="1" applyBorder="1" applyAlignment="1" applyProtection="1">
      <alignment horizontal="right"/>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0" fillId="0" borderId="0" xfId="0" applyAlignment="1" applyProtection="1"/>
    <xf numFmtId="0" fontId="20" fillId="0" borderId="45" xfId="0" applyFont="1" applyBorder="1" applyAlignment="1" applyProtection="1">
      <alignment horizontal="center" vertical="center" wrapText="1"/>
    </xf>
    <xf numFmtId="14" fontId="6" fillId="0" borderId="8" xfId="0" applyNumberFormat="1" applyFont="1" applyBorder="1" applyAlignment="1" applyProtection="1">
      <alignment horizontal="center" vertical="center"/>
      <protection locked="0"/>
    </xf>
    <xf numFmtId="166" fontId="0" fillId="0" borderId="0" xfId="0" applyNumberFormat="1" applyBorder="1" applyAlignment="1" applyProtection="1">
      <alignment horizontal="center" vertical="center"/>
    </xf>
    <xf numFmtId="8" fontId="1" fillId="2" borderId="0" xfId="0" applyNumberFormat="1" applyFont="1" applyFill="1" applyBorder="1" applyAlignment="1" applyProtection="1">
      <alignment horizontal="center" vertical="center"/>
    </xf>
    <xf numFmtId="166" fontId="1" fillId="0" borderId="0" xfId="0" applyNumberFormat="1" applyFont="1" applyBorder="1" applyAlignment="1" applyProtection="1">
      <alignment horizontal="center" vertical="center"/>
    </xf>
    <xf numFmtId="164" fontId="1" fillId="0" borderId="42" xfId="0" applyNumberFormat="1" applyFont="1" applyBorder="1" applyAlignment="1" applyProtection="1">
      <alignment horizontal="center"/>
    </xf>
    <xf numFmtId="14" fontId="11" fillId="2" borderId="14" xfId="0" applyNumberFormat="1" applyFont="1" applyFill="1" applyBorder="1" applyAlignment="1" applyProtection="1">
      <alignment horizontal="center" vertical="center"/>
      <protection locked="0"/>
    </xf>
    <xf numFmtId="168" fontId="1" fillId="0" borderId="35"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17" fillId="0" borderId="0" xfId="0" applyFont="1"/>
    <xf numFmtId="0" fontId="3" fillId="0" borderId="10" xfId="0" applyFont="1" applyBorder="1" applyAlignment="1" applyProtection="1"/>
    <xf numFmtId="0" fontId="3" fillId="0" borderId="50" xfId="0" applyFont="1" applyFill="1" applyBorder="1" applyAlignment="1" applyProtection="1">
      <alignment vertical="center" wrapText="1"/>
    </xf>
    <xf numFmtId="2" fontId="0" fillId="0" borderId="0" xfId="0" applyNumberFormat="1" applyProtection="1"/>
    <xf numFmtId="14" fontId="6" fillId="0" borderId="0" xfId="0" applyNumberFormat="1" applyFont="1" applyProtection="1"/>
    <xf numFmtId="49" fontId="6" fillId="0" borderId="0" xfId="0" applyNumberFormat="1" applyFont="1" applyProtection="1"/>
    <xf numFmtId="0" fontId="3" fillId="0" borderId="0" xfId="0" applyNumberFormat="1" applyFont="1" applyBorder="1" applyAlignment="1" applyProtection="1">
      <alignment horizontal="center" vertical="center"/>
    </xf>
    <xf numFmtId="1" fontId="24" fillId="0" borderId="11" xfId="0" applyNumberFormat="1" applyFont="1" applyBorder="1" applyAlignment="1" applyProtection="1">
      <alignment horizontal="center" vertical="center"/>
    </xf>
    <xf numFmtId="0" fontId="6" fillId="2" borderId="11" xfId="0" applyNumberFormat="1" applyFont="1" applyFill="1" applyBorder="1" applyAlignment="1" applyProtection="1">
      <alignment horizontal="left" vertical="center"/>
      <protection locked="0"/>
    </xf>
    <xf numFmtId="0" fontId="6" fillId="2" borderId="14" xfId="0" applyNumberFormat="1" applyFont="1" applyFill="1" applyBorder="1" applyAlignment="1" applyProtection="1">
      <alignment horizontal="left" vertical="center"/>
      <protection locked="0"/>
    </xf>
    <xf numFmtId="14" fontId="3" fillId="0" borderId="0" xfId="0" applyNumberFormat="1" applyFont="1" applyBorder="1" applyAlignment="1" applyProtection="1">
      <alignment horizontal="center" vertical="center"/>
    </xf>
    <xf numFmtId="0" fontId="26" fillId="0" borderId="0" xfId="0" applyFont="1" applyAlignment="1" applyProtection="1">
      <alignment horizontal="right"/>
    </xf>
    <xf numFmtId="0" fontId="3" fillId="0" borderId="55" xfId="0" applyFont="1" applyFill="1" applyBorder="1" applyAlignment="1" applyProtection="1">
      <alignment vertical="center" wrapText="1"/>
    </xf>
    <xf numFmtId="0" fontId="3" fillId="4" borderId="44" xfId="0" applyFont="1" applyFill="1" applyBorder="1" applyAlignment="1" applyProtection="1">
      <alignment horizontal="center" vertical="center"/>
      <protection locked="0"/>
    </xf>
    <xf numFmtId="0" fontId="26" fillId="0" borderId="0" xfId="0" applyFont="1" applyProtection="1"/>
    <xf numFmtId="0" fontId="2" fillId="0" borderId="32" xfId="0" applyNumberFormat="1" applyFont="1" applyBorder="1" applyAlignment="1" applyProtection="1">
      <alignment horizontal="center" vertical="center"/>
    </xf>
    <xf numFmtId="0" fontId="3" fillId="0" borderId="32" xfId="0" applyFont="1" applyBorder="1" applyAlignment="1">
      <alignment vertical="center"/>
    </xf>
    <xf numFmtId="0" fontId="3" fillId="0" borderId="49" xfId="0" applyFont="1" applyBorder="1" applyAlignment="1">
      <alignment vertical="center"/>
    </xf>
    <xf numFmtId="0" fontId="0" fillId="0" borderId="0" xfId="0" applyAlignment="1">
      <alignment horizontal="right"/>
    </xf>
    <xf numFmtId="14" fontId="0" fillId="0" borderId="0" xfId="0" applyNumberFormat="1"/>
    <xf numFmtId="0" fontId="6" fillId="0" borderId="0" xfId="0" applyFont="1" applyAlignment="1">
      <alignment horizontal="right" vertical="center"/>
    </xf>
    <xf numFmtId="1" fontId="24" fillId="0" borderId="8" xfId="0" applyNumberFormat="1" applyFont="1" applyBorder="1" applyAlignment="1" applyProtection="1">
      <alignment horizontal="center" vertical="center"/>
    </xf>
    <xf numFmtId="0" fontId="0" fillId="5" borderId="12" xfId="0" applyFill="1" applyBorder="1" applyAlignment="1"/>
    <xf numFmtId="14" fontId="2" fillId="0" borderId="0" xfId="0" applyNumberFormat="1" applyFont="1" applyBorder="1" applyAlignment="1" applyProtection="1">
      <alignment horizontal="right"/>
    </xf>
    <xf numFmtId="0" fontId="29" fillId="0" borderId="34"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49" fontId="2" fillId="0" borderId="0" xfId="0" applyNumberFormat="1" applyFont="1" applyBorder="1" applyAlignment="1" applyProtection="1">
      <alignment horizontal="right" vertical="top" wrapText="1"/>
    </xf>
    <xf numFmtId="0" fontId="0" fillId="0" borderId="13" xfId="0" applyBorder="1" applyAlignment="1">
      <alignment wrapText="1"/>
    </xf>
    <xf numFmtId="1" fontId="22" fillId="0" borderId="0" xfId="0" applyNumberFormat="1" applyFont="1" applyFill="1" applyBorder="1" applyAlignment="1" applyProtection="1">
      <alignment horizontal="center" vertical="center"/>
    </xf>
    <xf numFmtId="14" fontId="2" fillId="3" borderId="2" xfId="0" applyNumberFormat="1" applyFont="1" applyFill="1" applyBorder="1" applyAlignment="1" applyProtection="1">
      <alignment horizontal="left"/>
      <protection locked="0"/>
    </xf>
    <xf numFmtId="49" fontId="2" fillId="3" borderId="2" xfId="0" applyNumberFormat="1" applyFont="1" applyFill="1" applyBorder="1" applyAlignment="1" applyProtection="1">
      <alignment horizontal="left"/>
      <protection locked="0"/>
    </xf>
    <xf numFmtId="0" fontId="2" fillId="3" borderId="2"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0" fillId="0" borderId="32" xfId="0" applyBorder="1" applyAlignment="1">
      <alignment horizontal="left" wrapText="1"/>
    </xf>
    <xf numFmtId="0" fontId="20" fillId="0" borderId="39" xfId="0" applyFont="1" applyFill="1" applyBorder="1" applyAlignment="1" applyProtection="1">
      <alignment horizontal="center" vertical="center"/>
    </xf>
    <xf numFmtId="0" fontId="0" fillId="0" borderId="0" xfId="0" applyBorder="1" applyAlignment="1" applyProtection="1"/>
    <xf numFmtId="0" fontId="0" fillId="0" borderId="31" xfId="0" applyBorder="1" applyAlignment="1" applyProtection="1"/>
    <xf numFmtId="0" fontId="0" fillId="0" borderId="31" xfId="0" applyBorder="1" applyAlignment="1"/>
    <xf numFmtId="0" fontId="1" fillId="0" borderId="33" xfId="0" applyFont="1" applyBorder="1" applyAlignment="1" applyProtection="1">
      <alignment horizontal="right" vertical="center"/>
    </xf>
    <xf numFmtId="0" fontId="2" fillId="0" borderId="0" xfId="0" applyFon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Alignment="1" applyProtection="1">
      <alignment vertical="center"/>
    </xf>
    <xf numFmtId="169" fontId="0" fillId="0" borderId="0" xfId="0" applyNumberFormat="1" applyBorder="1" applyAlignment="1" applyProtection="1">
      <alignment vertical="center"/>
    </xf>
    <xf numFmtId="0" fontId="0" fillId="0" borderId="12" xfId="0" applyBorder="1" applyProtection="1"/>
    <xf numFmtId="166" fontId="2" fillId="3" borderId="2" xfId="0" applyNumberFormat="1" applyFont="1" applyFill="1" applyBorder="1" applyAlignment="1" applyProtection="1">
      <alignment horizontal="left"/>
      <protection locked="0"/>
    </xf>
    <xf numFmtId="166" fontId="2" fillId="3" borderId="2" xfId="0" applyNumberFormat="1" applyFont="1" applyFill="1" applyBorder="1" applyAlignment="1" applyProtection="1">
      <alignment horizontal="left" vertical="center"/>
      <protection locked="0"/>
    </xf>
    <xf numFmtId="0" fontId="1"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0" fillId="0" borderId="0" xfId="0" applyFont="1"/>
    <xf numFmtId="0" fontId="0" fillId="0" borderId="11" xfId="0" applyBorder="1"/>
    <xf numFmtId="0" fontId="0" fillId="0" borderId="21" xfId="0" applyBorder="1"/>
    <xf numFmtId="0" fontId="0" fillId="0" borderId="22" xfId="0" applyBorder="1"/>
    <xf numFmtId="0" fontId="6" fillId="0" borderId="27" xfId="0" applyFont="1" applyBorder="1"/>
    <xf numFmtId="0" fontId="0" fillId="0" borderId="28" xfId="0" applyBorder="1"/>
    <xf numFmtId="0" fontId="0" fillId="0" borderId="36" xfId="0" applyBorder="1"/>
    <xf numFmtId="0" fontId="0" fillId="0" borderId="16" xfId="0" applyBorder="1"/>
    <xf numFmtId="0" fontId="0" fillId="0" borderId="17" xfId="0" applyBorder="1"/>
    <xf numFmtId="0" fontId="4" fillId="0" borderId="5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33" fillId="4" borderId="18" xfId="0" applyFont="1" applyFill="1" applyBorder="1" applyAlignment="1" applyProtection="1">
      <alignment horizontal="center" vertical="center"/>
    </xf>
    <xf numFmtId="0" fontId="33" fillId="4" borderId="19" xfId="0" applyFont="1" applyFill="1" applyBorder="1" applyAlignment="1" applyProtection="1">
      <alignment horizontal="center" vertical="center"/>
    </xf>
    <xf numFmtId="0" fontId="33" fillId="4" borderId="19" xfId="0" applyFont="1" applyFill="1" applyBorder="1" applyAlignment="1">
      <alignment horizontal="center" vertical="center"/>
    </xf>
    <xf numFmtId="0" fontId="33" fillId="4" borderId="19" xfId="0" applyFont="1" applyFill="1" applyBorder="1" applyAlignment="1" applyProtection="1">
      <alignment horizontal="center" vertical="center" wrapText="1"/>
    </xf>
    <xf numFmtId="0" fontId="33" fillId="4" borderId="20" xfId="0" applyFont="1" applyFill="1" applyBorder="1" applyAlignment="1" applyProtection="1">
      <alignment horizontal="center" vertical="center" wrapText="1"/>
    </xf>
    <xf numFmtId="0" fontId="31" fillId="0" borderId="0" xfId="0" applyFont="1" applyBorder="1"/>
    <xf numFmtId="0" fontId="0" fillId="0" borderId="0" xfId="0" applyBorder="1"/>
    <xf numFmtId="0" fontId="6" fillId="0" borderId="27" xfId="0" applyFont="1" applyFill="1" applyBorder="1"/>
    <xf numFmtId="0" fontId="6" fillId="0" borderId="29" xfId="0" applyFont="1" applyFill="1" applyBorder="1"/>
    <xf numFmtId="0" fontId="0" fillId="0" borderId="31" xfId="0" applyBorder="1"/>
    <xf numFmtId="0" fontId="6" fillId="0" borderId="15" xfId="0" applyFont="1" applyFill="1" applyBorder="1"/>
    <xf numFmtId="0" fontId="32" fillId="0" borderId="15" xfId="0" applyFont="1" applyBorder="1"/>
    <xf numFmtId="0" fontId="0" fillId="6" borderId="0" xfId="0" applyFill="1"/>
    <xf numFmtId="0" fontId="14" fillId="0" borderId="0" xfId="0" applyFont="1" applyAlignment="1">
      <alignment vertical="center"/>
    </xf>
    <xf numFmtId="0" fontId="14" fillId="0" borderId="28" xfId="0" applyFont="1" applyBorder="1" applyAlignment="1">
      <alignment vertical="center"/>
    </xf>
    <xf numFmtId="0" fontId="14" fillId="0" borderId="0" xfId="0" applyFont="1" applyBorder="1" applyAlignment="1">
      <alignment vertical="center"/>
    </xf>
    <xf numFmtId="0" fontId="4" fillId="0" borderId="16" xfId="0" applyFont="1" applyBorder="1" applyAlignment="1">
      <alignment horizontal="center" vertical="center" wrapText="1"/>
    </xf>
    <xf numFmtId="0" fontId="6" fillId="0" borderId="0" xfId="0" applyFont="1"/>
    <xf numFmtId="0" fontId="0" fillId="0" borderId="29" xfId="0" applyBorder="1" applyAlignment="1">
      <alignment horizontal="center" vertical="center"/>
    </xf>
    <xf numFmtId="0" fontId="0" fillId="0" borderId="0" xfId="0" applyBorder="1" applyAlignment="1">
      <alignment horizontal="center" vertical="center"/>
    </xf>
    <xf numFmtId="0" fontId="0" fillId="0" borderId="15" xfId="0" applyBorder="1"/>
    <xf numFmtId="0" fontId="36" fillId="0" borderId="0" xfId="0" applyFont="1"/>
    <xf numFmtId="0" fontId="37" fillId="0" borderId="0" xfId="0" applyFont="1" applyAlignment="1">
      <alignment horizontal="center" vertical="center"/>
    </xf>
    <xf numFmtId="0" fontId="38" fillId="0" borderId="0" xfId="0" applyFont="1" applyAlignment="1">
      <alignment horizontal="center" vertical="center"/>
    </xf>
    <xf numFmtId="0" fontId="38" fillId="8" borderId="60" xfId="2" applyFont="1" applyFill="1" applyBorder="1" applyAlignment="1" applyProtection="1">
      <alignment horizontal="center" vertical="center"/>
      <protection locked="0"/>
    </xf>
    <xf numFmtId="0" fontId="38" fillId="7" borderId="61" xfId="2" applyFont="1" applyFill="1" applyBorder="1" applyAlignment="1" applyProtection="1">
      <alignment horizontal="center" vertical="center"/>
      <protection locked="0"/>
    </xf>
    <xf numFmtId="0" fontId="38" fillId="9" borderId="61" xfId="2" applyFont="1" applyFill="1" applyBorder="1" applyAlignment="1" applyProtection="1">
      <alignment horizontal="center" vertical="center"/>
      <protection locked="0"/>
    </xf>
    <xf numFmtId="0" fontId="38" fillId="9" borderId="61" xfId="2" quotePrefix="1" applyFont="1" applyFill="1" applyBorder="1" applyAlignment="1" applyProtection="1">
      <alignment horizontal="center" vertical="center"/>
      <protection locked="0"/>
    </xf>
    <xf numFmtId="0" fontId="38" fillId="9" borderId="62" xfId="2" applyFont="1" applyFill="1" applyBorder="1" applyAlignment="1" applyProtection="1">
      <alignment horizontal="center" vertical="center"/>
      <protection locked="0"/>
    </xf>
    <xf numFmtId="0" fontId="20" fillId="0" borderId="0" xfId="0" applyFont="1" applyAlignment="1">
      <alignment horizontal="center" vertical="center"/>
    </xf>
    <xf numFmtId="0" fontId="27" fillId="0" borderId="0" xfId="0" applyFont="1" applyAlignment="1"/>
    <xf numFmtId="0" fontId="0" fillId="0" borderId="0" xfId="0" applyAlignment="1"/>
    <xf numFmtId="0" fontId="1" fillId="4" borderId="21" xfId="0" applyFont="1" applyFill="1" applyBorder="1" applyAlignment="1"/>
    <xf numFmtId="0" fontId="1" fillId="4" borderId="11" xfId="0" applyFont="1" applyFill="1" applyBorder="1" applyAlignment="1"/>
    <xf numFmtId="0" fontId="1" fillId="4" borderId="18" xfId="0" applyFont="1" applyFill="1" applyBorder="1" applyAlignment="1"/>
    <xf numFmtId="0" fontId="1" fillId="4" borderId="19" xfId="0" applyFont="1" applyFill="1" applyBorder="1" applyAlignment="1"/>
    <xf numFmtId="0" fontId="1" fillId="4" borderId="21" xfId="0" applyFont="1" applyFill="1" applyBorder="1" applyAlignment="1">
      <alignment vertical="top"/>
    </xf>
    <xf numFmtId="0" fontId="1" fillId="4" borderId="11" xfId="0" applyFont="1" applyFill="1" applyBorder="1" applyAlignment="1">
      <alignment vertical="top"/>
    </xf>
    <xf numFmtId="0" fontId="6" fillId="0" borderId="11" xfId="0" applyFont="1" applyBorder="1" applyAlignment="1"/>
    <xf numFmtId="0" fontId="0" fillId="0" borderId="11" xfId="0" applyBorder="1" applyAlignment="1"/>
    <xf numFmtId="0" fontId="0" fillId="0" borderId="22" xfId="0" applyBorder="1" applyAlignment="1"/>
    <xf numFmtId="0" fontId="34" fillId="0" borderId="29" xfId="2" applyFont="1" applyBorder="1" applyAlignment="1" applyProtection="1">
      <alignment horizontal="center" vertical="center"/>
      <protection locked="0"/>
    </xf>
    <xf numFmtId="0" fontId="34" fillId="0" borderId="0" xfId="2" applyFont="1" applyBorder="1" applyAlignment="1" applyProtection="1">
      <protection locked="0"/>
    </xf>
    <xf numFmtId="0" fontId="34" fillId="0" borderId="31" xfId="2" applyFont="1" applyBorder="1" applyAlignment="1" applyProtection="1">
      <protection locked="0"/>
    </xf>
    <xf numFmtId="0" fontId="6" fillId="0" borderId="19" xfId="0" applyFont="1" applyBorder="1" applyAlignment="1"/>
    <xf numFmtId="0" fontId="0" fillId="0" borderId="19" xfId="0" applyBorder="1" applyAlignment="1"/>
    <xf numFmtId="0" fontId="0" fillId="0" borderId="20" xfId="0" applyBorder="1" applyAlignment="1"/>
    <xf numFmtId="0" fontId="6" fillId="0" borderId="11" xfId="0" applyFont="1" applyBorder="1" applyAlignment="1">
      <alignment wrapText="1"/>
    </xf>
    <xf numFmtId="0" fontId="0" fillId="0" borderId="11" xfId="0" applyBorder="1" applyAlignment="1">
      <alignment wrapText="1"/>
    </xf>
    <xf numFmtId="0" fontId="0" fillId="0" borderId="22" xfId="0" applyBorder="1" applyAlignment="1">
      <alignment wrapText="1"/>
    </xf>
    <xf numFmtId="0" fontId="0" fillId="0" borderId="27" xfId="0" applyBorder="1" applyAlignment="1">
      <alignment horizontal="center" vertical="center"/>
    </xf>
    <xf numFmtId="0" fontId="0" fillId="0" borderId="28" xfId="0" applyBorder="1" applyAlignment="1"/>
    <xf numFmtId="0" fontId="0" fillId="0" borderId="36" xfId="0" applyBorder="1" applyAlignment="1"/>
    <xf numFmtId="0" fontId="0" fillId="0" borderId="29" xfId="0" applyBorder="1" applyAlignment="1"/>
    <xf numFmtId="0" fontId="0" fillId="0" borderId="0" xfId="0" applyBorder="1" applyAlignment="1"/>
    <xf numFmtId="0" fontId="0" fillId="0" borderId="31" xfId="0" applyBorder="1" applyAlignment="1"/>
    <xf numFmtId="0" fontId="35" fillId="0" borderId="0" xfId="0" applyFont="1" applyBorder="1" applyAlignment="1" applyProtection="1">
      <protection locked="0"/>
    </xf>
    <xf numFmtId="0" fontId="35" fillId="0" borderId="31" xfId="0" applyFont="1" applyBorder="1" applyAlignment="1" applyProtection="1">
      <protection locked="0"/>
    </xf>
    <xf numFmtId="0" fontId="6" fillId="0" borderId="29" xfId="0" applyFont="1" applyBorder="1" applyAlignment="1">
      <alignment horizontal="center" vertical="center"/>
    </xf>
    <xf numFmtId="0" fontId="1" fillId="4" borderId="50" xfId="0" applyFont="1" applyFill="1" applyBorder="1" applyAlignment="1">
      <alignment wrapText="1"/>
    </xf>
    <xf numFmtId="0" fontId="0" fillId="0" borderId="58" xfId="0" applyBorder="1" applyAlignment="1">
      <alignment wrapText="1"/>
    </xf>
    <xf numFmtId="0" fontId="6" fillId="0" borderId="58" xfId="0" applyFont="1" applyBorder="1" applyAlignment="1">
      <alignment wrapText="1"/>
    </xf>
    <xf numFmtId="0" fontId="0" fillId="0" borderId="59" xfId="0" applyBorder="1" applyAlignment="1">
      <alignment wrapText="1"/>
    </xf>
    <xf numFmtId="0" fontId="34" fillId="0" borderId="16" xfId="2" applyFont="1" applyBorder="1" applyAlignment="1" applyProtection="1">
      <protection locked="0"/>
    </xf>
    <xf numFmtId="0" fontId="6" fillId="0" borderId="32" xfId="0" applyFont="1" applyBorder="1" applyAlignment="1" applyProtection="1">
      <alignment horizontal="center" vertical="center"/>
    </xf>
    <xf numFmtId="0" fontId="2" fillId="0" borderId="32" xfId="0" applyFont="1" applyBorder="1" applyAlignment="1" applyProtection="1">
      <alignment horizontal="left" vertical="center"/>
    </xf>
    <xf numFmtId="0" fontId="0" fillId="0" borderId="32" xfId="0" applyBorder="1" applyAlignment="1">
      <alignment horizontal="left" vertical="center"/>
    </xf>
    <xf numFmtId="1" fontId="27" fillId="3" borderId="46" xfId="0" applyNumberFormat="1" applyFont="1" applyFill="1" applyBorder="1" applyAlignment="1" applyProtection="1">
      <alignment horizontal="center" vertical="center"/>
      <protection locked="0"/>
    </xf>
    <xf numFmtId="1" fontId="27" fillId="3" borderId="32" xfId="0" applyNumberFormat="1" applyFont="1" applyFill="1" applyBorder="1" applyAlignment="1" applyProtection="1">
      <alignment horizontal="center" vertical="center"/>
      <protection locked="0"/>
    </xf>
    <xf numFmtId="0" fontId="28" fillId="0" borderId="32" xfId="0" applyFont="1" applyBorder="1" applyAlignment="1" applyProtection="1">
      <alignment vertical="center"/>
      <protection locked="0"/>
    </xf>
    <xf numFmtId="0" fontId="28" fillId="0" borderId="51" xfId="0" applyFont="1" applyBorder="1" applyAlignment="1" applyProtection="1">
      <alignment vertical="center"/>
      <protection locked="0"/>
    </xf>
    <xf numFmtId="0" fontId="2" fillId="0" borderId="46" xfId="0" applyFont="1" applyBorder="1" applyAlignment="1" applyProtection="1">
      <alignment horizontal="left" vertical="center"/>
    </xf>
    <xf numFmtId="49" fontId="2" fillId="3" borderId="2" xfId="0" applyNumberFormat="1" applyFont="1" applyFill="1" applyBorder="1" applyAlignment="1" applyProtection="1">
      <alignment horizontal="left"/>
      <protection locked="0"/>
    </xf>
    <xf numFmtId="2" fontId="4" fillId="0" borderId="8" xfId="0" applyNumberFormat="1" applyFont="1" applyBorder="1" applyAlignment="1" applyProtection="1">
      <alignment horizontal="right" vertical="center" wrapText="1"/>
    </xf>
    <xf numFmtId="2" fontId="4" fillId="0" borderId="10" xfId="0" applyNumberFormat="1" applyFont="1" applyBorder="1" applyAlignment="1" applyProtection="1">
      <alignment horizontal="right" vertical="center" wrapText="1"/>
    </xf>
    <xf numFmtId="49" fontId="2" fillId="3"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6" fillId="0" borderId="9"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0" borderId="13" xfId="0" applyFont="1" applyBorder="1" applyAlignment="1" applyProtection="1">
      <alignment horizontal="right" vertical="center" wrapText="1"/>
    </xf>
    <xf numFmtId="0" fontId="0" fillId="0" borderId="13" xfId="0" applyBorder="1" applyAlignment="1">
      <alignment wrapText="1"/>
    </xf>
    <xf numFmtId="0" fontId="0" fillId="0" borderId="33" xfId="0" applyBorder="1" applyAlignment="1">
      <alignment wrapText="1"/>
    </xf>
    <xf numFmtId="0" fontId="6" fillId="0" borderId="4"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6" fillId="0" borderId="8" xfId="0" applyNumberFormat="1"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167" fontId="4" fillId="0" borderId="0" xfId="0" applyNumberFormat="1" applyFont="1" applyBorder="1" applyAlignment="1" applyProtection="1">
      <alignment horizontal="right" vertical="center" wrapText="1"/>
    </xf>
    <xf numFmtId="0" fontId="20" fillId="0" borderId="39" xfId="0" applyFont="1" applyFill="1" applyBorder="1" applyAlignment="1" applyProtection="1">
      <alignment horizontal="center" vertical="center"/>
    </xf>
    <xf numFmtId="0" fontId="20" fillId="0" borderId="41" xfId="0" applyFont="1" applyBorder="1" applyAlignment="1">
      <alignment horizontal="center" vertical="center"/>
    </xf>
    <xf numFmtId="0" fontId="6" fillId="0" borderId="1"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167" fontId="6" fillId="0" borderId="8" xfId="0" applyNumberFormat="1" applyFont="1" applyBorder="1" applyAlignment="1" applyProtection="1">
      <alignment horizontal="right" vertical="center" wrapText="1"/>
    </xf>
    <xf numFmtId="167" fontId="6" fillId="0" borderId="10" xfId="0" applyNumberFormat="1" applyFont="1" applyBorder="1" applyAlignment="1" applyProtection="1">
      <alignment horizontal="right" vertical="center" wrapText="1"/>
    </xf>
    <xf numFmtId="4" fontId="11" fillId="0" borderId="8" xfId="0" applyNumberFormat="1" applyFont="1" applyBorder="1" applyAlignment="1" applyProtection="1">
      <alignment horizontal="right" vertical="center" wrapText="1"/>
    </xf>
    <xf numFmtId="4" fontId="11" fillId="0" borderId="10" xfId="0" applyNumberFormat="1" applyFont="1" applyBorder="1" applyAlignment="1" applyProtection="1">
      <alignment horizontal="right" vertical="center" wrapText="1"/>
    </xf>
    <xf numFmtId="167" fontId="11" fillId="0" borderId="8" xfId="0" applyNumberFormat="1" applyFont="1" applyBorder="1" applyAlignment="1" applyProtection="1">
      <alignment horizontal="right" vertical="center" wrapText="1"/>
    </xf>
    <xf numFmtId="167" fontId="11" fillId="0" borderId="24" xfId="0" applyNumberFormat="1" applyFont="1" applyBorder="1" applyAlignment="1" applyProtection="1">
      <alignment horizontal="right" vertical="center" wrapText="1"/>
    </xf>
    <xf numFmtId="2" fontId="23" fillId="0" borderId="8" xfId="0" applyNumberFormat="1" applyFont="1" applyBorder="1" applyAlignment="1" applyProtection="1">
      <alignment horizontal="center" vertical="center" wrapText="1"/>
      <protection locked="0"/>
    </xf>
    <xf numFmtId="2" fontId="23" fillId="0" borderId="9" xfId="0" applyNumberFormat="1" applyFont="1" applyBorder="1" applyAlignment="1" applyProtection="1">
      <alignment horizontal="center" vertical="center" wrapText="1"/>
      <protection locked="0"/>
    </xf>
    <xf numFmtId="2" fontId="23" fillId="0" borderId="10" xfId="0" applyNumberFormat="1" applyFont="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xf>
    <xf numFmtId="0" fontId="20" fillId="0" borderId="57" xfId="0" applyFont="1" applyFill="1" applyBorder="1" applyAlignment="1" applyProtection="1">
      <alignment horizontal="center" vertical="center" wrapText="1"/>
    </xf>
    <xf numFmtId="0" fontId="20" fillId="0" borderId="38" xfId="0" applyFont="1" applyBorder="1" applyAlignment="1" applyProtection="1">
      <alignment horizontal="center" vertical="center"/>
    </xf>
    <xf numFmtId="0" fontId="20" fillId="0" borderId="30" xfId="0" applyFont="1" applyBorder="1" applyAlignment="1" applyProtection="1">
      <alignment horizontal="center" vertical="center"/>
    </xf>
    <xf numFmtId="0" fontId="34" fillId="0" borderId="12" xfId="2" applyFont="1" applyBorder="1" applyAlignment="1" applyProtection="1">
      <alignment horizontal="center" vertical="center"/>
      <protection locked="0"/>
    </xf>
    <xf numFmtId="0" fontId="34" fillId="0" borderId="13" xfId="2" applyFont="1" applyBorder="1" applyAlignment="1" applyProtection="1">
      <alignment vertical="center"/>
      <protection locked="0"/>
    </xf>
    <xf numFmtId="0" fontId="34" fillId="0" borderId="33" xfId="2" applyFont="1" applyBorder="1" applyAlignment="1" applyProtection="1">
      <alignment vertical="center"/>
      <protection locked="0"/>
    </xf>
    <xf numFmtId="0" fontId="2" fillId="0" borderId="29" xfId="0" applyFont="1" applyBorder="1" applyAlignment="1" applyProtection="1">
      <alignment horizontal="right" vertical="center"/>
    </xf>
    <xf numFmtId="0" fontId="3" fillId="0" borderId="2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1" fontId="22" fillId="0" borderId="0" xfId="0" applyNumberFormat="1" applyFont="1" applyFill="1" applyBorder="1" applyAlignment="1" applyProtection="1">
      <alignment horizontal="center" vertical="center"/>
    </xf>
    <xf numFmtId="0" fontId="0" fillId="0" borderId="0" xfId="0" applyBorder="1" applyAlignment="1" applyProtection="1"/>
    <xf numFmtId="0" fontId="7" fillId="0" borderId="0" xfId="0" applyFont="1" applyFill="1" applyBorder="1" applyAlignment="1" applyProtection="1">
      <alignment horizontal="left" vertical="top" wrapText="1"/>
    </xf>
    <xf numFmtId="1" fontId="2" fillId="0" borderId="2" xfId="0" applyNumberFormat="1" applyFont="1" applyFill="1" applyBorder="1" applyAlignment="1" applyProtection="1">
      <alignment horizontal="center"/>
    </xf>
    <xf numFmtId="49" fontId="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1" fontId="2" fillId="3" borderId="2" xfId="0" applyNumberFormat="1" applyFont="1" applyFill="1" applyBorder="1" applyAlignment="1" applyProtection="1">
      <alignment horizontal="left"/>
      <protection locked="0"/>
    </xf>
    <xf numFmtId="14" fontId="2" fillId="3" borderId="2"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right"/>
    </xf>
    <xf numFmtId="0" fontId="2" fillId="3" borderId="2" xfId="0" applyFont="1" applyFill="1" applyBorder="1" applyAlignment="1" applyProtection="1">
      <protection locked="0"/>
    </xf>
    <xf numFmtId="0" fontId="2" fillId="3" borderId="2" xfId="0" applyNumberFormat="1" applyFont="1" applyFill="1" applyBorder="1" applyAlignment="1" applyProtection="1">
      <alignment horizontal="left" vertical="center"/>
      <protection locked="0"/>
    </xf>
    <xf numFmtId="49" fontId="2" fillId="0" borderId="28" xfId="0" applyNumberFormat="1" applyFont="1" applyBorder="1" applyAlignment="1" applyProtection="1">
      <alignment horizontal="right" wrapText="1"/>
    </xf>
    <xf numFmtId="0" fontId="0" fillId="0" borderId="28" xfId="0" applyBorder="1" applyAlignment="1">
      <alignment horizontal="right"/>
    </xf>
    <xf numFmtId="0" fontId="0" fillId="0" borderId="0" xfId="0" applyBorder="1" applyAlignment="1">
      <alignment horizontal="right"/>
    </xf>
    <xf numFmtId="0" fontId="0" fillId="0" borderId="2" xfId="0" applyBorder="1" applyAlignment="1" applyProtection="1">
      <alignment horizontal="left"/>
      <protection locked="0"/>
    </xf>
    <xf numFmtId="0" fontId="2" fillId="0" borderId="0" xfId="0" applyFont="1" applyBorder="1" applyAlignment="1" applyProtection="1">
      <alignment horizontal="left"/>
    </xf>
    <xf numFmtId="14" fontId="0" fillId="0" borderId="2" xfId="0" applyNumberFormat="1" applyBorder="1" applyAlignment="1" applyProtection="1">
      <protection locked="0"/>
    </xf>
    <xf numFmtId="167" fontId="6" fillId="0" borderId="4" xfId="0" applyNumberFormat="1" applyFont="1" applyBorder="1" applyAlignment="1" applyProtection="1">
      <alignment horizontal="right" vertical="center" wrapText="1"/>
    </xf>
    <xf numFmtId="167" fontId="6" fillId="0" borderId="5" xfId="0" applyNumberFormat="1" applyFont="1" applyBorder="1" applyAlignment="1" applyProtection="1">
      <alignment horizontal="right" vertical="center" wrapText="1"/>
    </xf>
    <xf numFmtId="4" fontId="1" fillId="0" borderId="12" xfId="0" applyNumberFormat="1" applyFont="1" applyBorder="1" applyAlignment="1" applyProtection="1">
      <alignment horizontal="right" vertical="center"/>
    </xf>
    <xf numFmtId="4" fontId="1" fillId="0" borderId="13" xfId="0" applyNumberFormat="1" applyFont="1" applyBorder="1" applyAlignment="1" applyProtection="1">
      <alignment horizontal="right" vertical="center"/>
    </xf>
    <xf numFmtId="4" fontId="1" fillId="0" borderId="33" xfId="0" applyNumberFormat="1" applyFont="1" applyBorder="1" applyAlignment="1" applyProtection="1">
      <alignment horizontal="right" vertical="center"/>
    </xf>
    <xf numFmtId="49" fontId="2" fillId="0" borderId="0" xfId="0" applyNumberFormat="1" applyFont="1" applyBorder="1" applyAlignment="1" applyProtection="1">
      <alignment horizontal="right" wrapText="1"/>
    </xf>
    <xf numFmtId="0" fontId="3" fillId="0" borderId="29"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31" xfId="0" applyFont="1" applyFill="1" applyBorder="1" applyAlignment="1" applyProtection="1">
      <alignment horizontal="justify" vertical="center" wrapText="1"/>
    </xf>
    <xf numFmtId="168" fontId="13" fillId="0" borderId="0" xfId="0" applyNumberFormat="1" applyFont="1" applyBorder="1" applyAlignment="1" applyProtection="1">
      <alignment horizontal="center" vertical="center" wrapText="1"/>
    </xf>
    <xf numFmtId="4" fontId="1" fillId="0" borderId="12" xfId="0" applyNumberFormat="1" applyFont="1" applyBorder="1" applyAlignment="1" applyProtection="1">
      <alignment horizontal="right" vertical="center" wrapText="1"/>
    </xf>
    <xf numFmtId="0" fontId="2" fillId="0" borderId="15"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33" xfId="0" applyFont="1" applyBorder="1" applyAlignment="1" applyProtection="1">
      <alignment horizontal="right" vertical="center"/>
    </xf>
    <xf numFmtId="39" fontId="1" fillId="0" borderId="43" xfId="0" applyNumberFormat="1" applyFont="1" applyBorder="1" applyAlignment="1" applyProtection="1">
      <alignment horizontal="right" vertical="center" wrapText="1"/>
    </xf>
    <xf numFmtId="0" fontId="0" fillId="0" borderId="44" xfId="0" applyBorder="1" applyAlignment="1">
      <alignment vertical="center" wrapText="1"/>
    </xf>
    <xf numFmtId="2" fontId="0" fillId="5" borderId="12" xfId="0" applyNumberFormat="1" applyFill="1" applyBorder="1" applyAlignment="1">
      <alignment wrapText="1"/>
    </xf>
    <xf numFmtId="4" fontId="1" fillId="0" borderId="43" xfId="0" applyNumberFormat="1" applyFont="1" applyBorder="1" applyAlignment="1" applyProtection="1">
      <alignment horizontal="right" vertical="center" wrapText="1"/>
    </xf>
    <xf numFmtId="0" fontId="0" fillId="0" borderId="44" xfId="0" applyBorder="1" applyAlignment="1">
      <alignment horizontal="right" vertical="center" wrapText="1"/>
    </xf>
    <xf numFmtId="0" fontId="2" fillId="0" borderId="56" xfId="0" applyFont="1" applyBorder="1" applyAlignment="1" applyProtection="1">
      <alignment horizontal="left" vertical="center" wrapText="1"/>
    </xf>
    <xf numFmtId="0" fontId="0" fillId="0" borderId="32" xfId="0" applyBorder="1" applyAlignment="1">
      <alignment horizontal="left" wrapText="1"/>
    </xf>
    <xf numFmtId="0" fontId="20" fillId="0" borderId="3"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 fillId="0" borderId="8" xfId="0" applyNumberFormat="1" applyFont="1" applyBorder="1" applyAlignment="1" applyProtection="1">
      <alignment horizontal="left"/>
    </xf>
    <xf numFmtId="0" fontId="0" fillId="0" borderId="9" xfId="0" applyNumberFormat="1" applyBorder="1" applyAlignment="1">
      <alignment horizontal="left"/>
    </xf>
    <xf numFmtId="0" fontId="0" fillId="0" borderId="10" xfId="0" applyNumberFormat="1" applyBorder="1" applyAlignment="1">
      <alignment horizontal="left"/>
    </xf>
    <xf numFmtId="14" fontId="2" fillId="0" borderId="11" xfId="0" applyNumberFormat="1" applyFont="1" applyBorder="1" applyAlignment="1" applyProtection="1">
      <alignment horizontal="left"/>
    </xf>
    <xf numFmtId="14" fontId="1" fillId="0" borderId="11" xfId="0" applyNumberFormat="1" applyFont="1" applyBorder="1" applyAlignment="1" applyProtection="1">
      <alignment horizontal="left"/>
    </xf>
    <xf numFmtId="14" fontId="1" fillId="0" borderId="22" xfId="0" applyNumberFormat="1" applyFont="1" applyBorder="1" applyAlignment="1" applyProtection="1">
      <alignment horizontal="left"/>
    </xf>
    <xf numFmtId="0" fontId="2" fillId="0" borderId="21" xfId="0" applyFont="1" applyBorder="1" applyAlignment="1" applyProtection="1">
      <alignment wrapText="1"/>
    </xf>
    <xf numFmtId="0" fontId="0" fillId="0" borderId="11" xfId="0" applyBorder="1" applyAlignment="1" applyProtection="1">
      <alignment wrapText="1"/>
    </xf>
    <xf numFmtId="0" fontId="2" fillId="0" borderId="42" xfId="0" applyFont="1" applyBorder="1" applyAlignment="1" applyProtection="1">
      <alignment wrapText="1"/>
    </xf>
    <xf numFmtId="0" fontId="0" fillId="0" borderId="14" xfId="0" applyBorder="1" applyAlignment="1" applyProtection="1">
      <alignment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0" fillId="0" borderId="52" xfId="0" applyBorder="1" applyAlignment="1">
      <alignment wrapText="1"/>
    </xf>
    <xf numFmtId="0" fontId="0" fillId="4" borderId="16" xfId="0"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2" fillId="0" borderId="0" xfId="0" applyFont="1" applyAlignment="1" applyProtection="1">
      <alignment vertical="center" wrapText="1"/>
    </xf>
    <xf numFmtId="0" fontId="0" fillId="0" borderId="0" xfId="0" applyAlignment="1" applyProtection="1">
      <alignment vertical="center" wrapText="1"/>
    </xf>
    <xf numFmtId="14" fontId="2" fillId="0" borderId="19" xfId="0" applyNumberFormat="1" applyFont="1" applyBorder="1" applyAlignment="1" applyProtection="1">
      <alignment horizontal="left"/>
    </xf>
    <xf numFmtId="14" fontId="1" fillId="0" borderId="19" xfId="0" applyNumberFormat="1" applyFont="1" applyBorder="1" applyAlignment="1" applyProtection="1">
      <alignment horizontal="left"/>
    </xf>
    <xf numFmtId="14" fontId="1" fillId="0" borderId="20" xfId="0" applyNumberFormat="1" applyFont="1" applyBorder="1" applyAlignment="1" applyProtection="1">
      <alignment horizontal="left"/>
    </xf>
    <xf numFmtId="4" fontId="3" fillId="4" borderId="22" xfId="0" applyNumberFormat="1" applyFont="1" applyFill="1" applyBorder="1" applyAlignment="1" applyProtection="1">
      <alignment wrapText="1"/>
      <protection locked="0"/>
    </xf>
    <xf numFmtId="14" fontId="2" fillId="0" borderId="8" xfId="0" applyNumberFormat="1" applyFont="1" applyBorder="1" applyAlignment="1" applyProtection="1">
      <alignment horizontal="left"/>
    </xf>
    <xf numFmtId="14" fontId="0" fillId="0" borderId="9" xfId="0" applyNumberFormat="1" applyBorder="1" applyAlignment="1">
      <alignment horizontal="left"/>
    </xf>
    <xf numFmtId="14" fontId="0" fillId="0" borderId="10" xfId="0" applyNumberFormat="1" applyBorder="1" applyAlignment="1">
      <alignment horizontal="left"/>
    </xf>
    <xf numFmtId="0" fontId="2" fillId="0" borderId="16" xfId="0" applyFont="1" applyBorder="1" applyAlignment="1" applyProtection="1">
      <alignment horizontal="left" vertical="top"/>
    </xf>
    <xf numFmtId="0" fontId="2" fillId="0" borderId="16" xfId="0" applyFont="1" applyBorder="1" applyAlignment="1">
      <alignment horizontal="left" vertical="top"/>
    </xf>
    <xf numFmtId="0" fontId="2" fillId="0" borderId="11" xfId="0" applyFont="1" applyBorder="1" applyAlignment="1" applyProtection="1">
      <alignment horizontal="left"/>
    </xf>
    <xf numFmtId="0" fontId="1" fillId="0" borderId="11" xfId="0" applyFont="1" applyBorder="1" applyAlignment="1" applyProtection="1">
      <alignment horizontal="left"/>
    </xf>
    <xf numFmtId="0" fontId="2" fillId="0" borderId="22" xfId="0" applyFont="1" applyBorder="1" applyAlignment="1" applyProtection="1">
      <alignment horizontal="left"/>
    </xf>
    <xf numFmtId="0" fontId="2" fillId="0" borderId="16" xfId="0" applyFont="1" applyFill="1" applyBorder="1" applyAlignment="1" applyProtection="1">
      <alignment horizontal="left" vertical="top" wrapText="1"/>
    </xf>
    <xf numFmtId="0" fontId="3" fillId="0" borderId="16" xfId="0" applyFont="1" applyBorder="1" applyAlignment="1">
      <alignment horizontal="left" vertical="top"/>
    </xf>
    <xf numFmtId="0" fontId="34" fillId="0" borderId="33" xfId="2" applyFont="1" applyBorder="1" applyAlignment="1" applyProtection="1">
      <alignment horizontal="center" vertical="center"/>
      <protection locked="0"/>
    </xf>
    <xf numFmtId="0" fontId="0" fillId="0" borderId="24" xfId="0" applyBorder="1" applyAlignment="1">
      <alignment horizontal="left"/>
    </xf>
    <xf numFmtId="0" fontId="0" fillId="0" borderId="24" xfId="0" applyNumberFormat="1" applyBorder="1" applyAlignment="1">
      <alignment horizontal="left"/>
    </xf>
    <xf numFmtId="0" fontId="14" fillId="0" borderId="0" xfId="0" applyFont="1" applyAlignment="1" applyProtection="1"/>
    <xf numFmtId="0" fontId="0" fillId="0" borderId="0" xfId="0" applyAlignment="1" applyProtection="1"/>
    <xf numFmtId="0" fontId="3" fillId="0" borderId="54" xfId="0" applyFont="1" applyBorder="1" applyAlignment="1" applyProtection="1">
      <alignment horizontal="justify" vertical="top" wrapText="1"/>
    </xf>
    <xf numFmtId="0" fontId="0" fillId="0" borderId="53" xfId="0" applyBorder="1" applyAlignment="1" applyProtection="1">
      <alignment horizontal="justify" vertical="top" wrapText="1"/>
    </xf>
    <xf numFmtId="0" fontId="0" fillId="0" borderId="38" xfId="0" applyBorder="1" applyAlignment="1" applyProtection="1">
      <alignment horizontal="justify" vertical="top" wrapText="1"/>
    </xf>
    <xf numFmtId="0" fontId="3" fillId="0" borderId="8" xfId="0" applyFont="1" applyBorder="1" applyAlignment="1" applyProtection="1">
      <alignment horizontal="right"/>
    </xf>
    <xf numFmtId="0" fontId="3" fillId="0" borderId="9" xfId="0" applyFont="1" applyBorder="1" applyAlignment="1" applyProtection="1">
      <alignment horizontal="right"/>
    </xf>
    <xf numFmtId="0" fontId="3" fillId="0" borderId="10" xfId="0" applyFont="1" applyBorder="1" applyAlignment="1" applyProtection="1">
      <alignment horizontal="right"/>
    </xf>
    <xf numFmtId="0" fontId="3" fillId="4" borderId="29" xfId="0" applyFont="1" applyFill="1" applyBorder="1" applyAlignment="1" applyProtection="1">
      <protection locked="0"/>
    </xf>
    <xf numFmtId="0" fontId="0" fillId="4" borderId="0" xfId="0" applyFill="1" applyBorder="1" applyAlignment="1" applyProtection="1">
      <protection locked="0"/>
    </xf>
    <xf numFmtId="0" fontId="0" fillId="4" borderId="31" xfId="0" applyFill="1" applyBorder="1" applyAlignment="1" applyProtection="1">
      <protection locked="0"/>
    </xf>
    <xf numFmtId="0" fontId="3" fillId="0" borderId="29" xfId="0" applyFont="1" applyBorder="1" applyAlignment="1" applyProtection="1">
      <alignment vertical="top"/>
    </xf>
    <xf numFmtId="0" fontId="0" fillId="0" borderId="0" xfId="0" applyBorder="1" applyAlignment="1" applyProtection="1">
      <alignment vertical="top"/>
    </xf>
    <xf numFmtId="0" fontId="0" fillId="0" borderId="31" xfId="0" applyBorder="1" applyAlignment="1" applyProtection="1">
      <alignment vertical="top"/>
    </xf>
    <xf numFmtId="0" fontId="0" fillId="0" borderId="15" xfId="0" applyBorder="1" applyAlignment="1" applyProtection="1">
      <alignment vertical="top"/>
    </xf>
    <xf numFmtId="0" fontId="0" fillId="0" borderId="16" xfId="0" applyBorder="1" applyAlignment="1" applyProtection="1">
      <alignment vertical="top"/>
    </xf>
    <xf numFmtId="0" fontId="0" fillId="0" borderId="17" xfId="0" applyBorder="1" applyAlignment="1" applyProtection="1">
      <alignment vertical="top"/>
    </xf>
    <xf numFmtId="0" fontId="3" fillId="0" borderId="29" xfId="0" applyNumberFormat="1" applyFont="1" applyBorder="1" applyAlignment="1" applyProtection="1">
      <alignment horizontal="left" vertical="top" wrapText="1"/>
    </xf>
    <xf numFmtId="0" fontId="0" fillId="0" borderId="0" xfId="0" applyNumberFormat="1" applyBorder="1" applyAlignment="1" applyProtection="1">
      <alignment horizontal="left" vertical="top"/>
    </xf>
    <xf numFmtId="0" fontId="0" fillId="0" borderId="31" xfId="0" applyNumberFormat="1" applyBorder="1" applyAlignment="1" applyProtection="1">
      <alignment horizontal="left" vertical="top"/>
    </xf>
    <xf numFmtId="0" fontId="0" fillId="0" borderId="15" xfId="0" applyNumberFormat="1" applyBorder="1" applyAlignment="1" applyProtection="1">
      <alignment horizontal="left" vertical="top"/>
    </xf>
    <xf numFmtId="0" fontId="0" fillId="0" borderId="16" xfId="0" applyNumberFormat="1" applyBorder="1" applyAlignment="1" applyProtection="1">
      <alignment horizontal="left" vertical="top"/>
    </xf>
    <xf numFmtId="0" fontId="0" fillId="0" borderId="17" xfId="0" applyNumberFormat="1" applyBorder="1" applyAlignment="1" applyProtection="1">
      <alignment horizontal="left" vertical="top"/>
    </xf>
    <xf numFmtId="0" fontId="3" fillId="0" borderId="21" xfId="0" applyFont="1" applyBorder="1" applyAlignment="1" applyProtection="1">
      <alignment horizontal="justify" vertical="center" wrapText="1"/>
    </xf>
    <xf numFmtId="0" fontId="0" fillId="0" borderId="11" xfId="0" applyBorder="1" applyAlignment="1" applyProtection="1">
      <alignment horizontal="justify" vertical="center" wrapText="1"/>
    </xf>
    <xf numFmtId="0" fontId="0" fillId="0" borderId="22" xfId="0" applyBorder="1" applyAlignment="1" applyProtection="1">
      <alignment horizontal="justify" vertical="center" wrapText="1"/>
    </xf>
    <xf numFmtId="0" fontId="0" fillId="0" borderId="11" xfId="0" applyBorder="1" applyAlignment="1" applyProtection="1"/>
    <xf numFmtId="0" fontId="3" fillId="4" borderId="21" xfId="0" applyFont="1" applyFill="1" applyBorder="1" applyAlignment="1" applyProtection="1">
      <alignment horizontal="left" wrapText="1"/>
      <protection locked="0"/>
    </xf>
    <xf numFmtId="0" fontId="0" fillId="4" borderId="11" xfId="0" applyFill="1" applyBorder="1" applyAlignment="1" applyProtection="1">
      <alignment horizontal="left" wrapText="1"/>
      <protection locked="0"/>
    </xf>
    <xf numFmtId="0" fontId="3" fillId="4" borderId="25" xfId="0" applyFont="1" applyFill="1" applyBorder="1" applyAlignment="1" applyProtection="1">
      <alignment horizontal="left" wrapText="1"/>
      <protection locked="0"/>
    </xf>
    <xf numFmtId="0" fontId="3" fillId="4" borderId="1"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47" xfId="0" applyFont="1" applyFill="1" applyBorder="1" applyAlignment="1" applyProtection="1">
      <alignment horizontal="left" wrapText="1"/>
      <protection locked="0"/>
    </xf>
    <xf numFmtId="0" fontId="3" fillId="4" borderId="2" xfId="0" applyFont="1" applyFill="1" applyBorder="1" applyAlignment="1" applyProtection="1">
      <alignment horizontal="left" wrapText="1"/>
      <protection locked="0"/>
    </xf>
    <xf numFmtId="0" fontId="3" fillId="4" borderId="3" xfId="0" applyFont="1" applyFill="1" applyBorder="1" applyAlignment="1" applyProtection="1">
      <alignment horizontal="left" wrapText="1"/>
      <protection locked="0"/>
    </xf>
    <xf numFmtId="4" fontId="3" fillId="4" borderId="26" xfId="0" applyNumberFormat="1" applyFont="1" applyFill="1" applyBorder="1" applyAlignment="1" applyProtection="1">
      <alignment wrapText="1"/>
      <protection locked="0"/>
    </xf>
    <xf numFmtId="4" fontId="3" fillId="4" borderId="30" xfId="0" applyNumberFormat="1" applyFont="1" applyFill="1" applyBorder="1" applyAlignment="1" applyProtection="1">
      <alignment wrapText="1"/>
      <protection locked="0"/>
    </xf>
    <xf numFmtId="0" fontId="2" fillId="0" borderId="23" xfId="0" applyFont="1" applyBorder="1" applyAlignment="1" applyProtection="1">
      <alignment wrapText="1"/>
    </xf>
    <xf numFmtId="0" fontId="2" fillId="0" borderId="9" xfId="0" applyFont="1" applyBorder="1" applyAlignment="1" applyProtection="1">
      <alignment wrapText="1"/>
    </xf>
    <xf numFmtId="0" fontId="2" fillId="0" borderId="10" xfId="0" applyFont="1" applyBorder="1" applyAlignment="1" applyProtection="1">
      <alignment wrapText="1"/>
    </xf>
    <xf numFmtId="0" fontId="3" fillId="0" borderId="23"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24" xfId="0" applyFont="1" applyBorder="1" applyAlignment="1" applyProtection="1">
      <alignment horizontal="justify" vertical="center" wrapText="1"/>
    </xf>
    <xf numFmtId="0" fontId="0" fillId="4" borderId="32" xfId="0"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9" xfId="0" applyBorder="1" applyAlignment="1" applyProtection="1">
      <alignment vertical="top" wrapText="1"/>
      <protection locked="0"/>
    </xf>
    <xf numFmtId="0" fontId="3" fillId="0" borderId="29" xfId="0" applyFont="1" applyBorder="1" applyAlignment="1" applyProtection="1">
      <alignment horizontal="left" vertical="top"/>
    </xf>
    <xf numFmtId="0" fontId="0" fillId="0" borderId="0" xfId="0" applyBorder="1" applyAlignment="1" applyProtection="1">
      <alignment horizontal="left" vertical="top"/>
    </xf>
    <xf numFmtId="0" fontId="0" fillId="0" borderId="31" xfId="0" applyBorder="1" applyAlignment="1" applyProtection="1">
      <alignment horizontal="left" vertical="top"/>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7" xfId="0" applyBorder="1" applyAlignment="1" applyProtection="1">
      <alignment horizontal="left" vertical="top"/>
    </xf>
    <xf numFmtId="14" fontId="2" fillId="0" borderId="39" xfId="0" applyNumberFormat="1" applyFont="1" applyBorder="1" applyAlignment="1" applyProtection="1">
      <alignment horizontal="left"/>
    </xf>
    <xf numFmtId="14" fontId="2" fillId="0" borderId="40" xfId="0" applyNumberFormat="1" applyFont="1" applyBorder="1" applyAlignment="1" applyProtection="1">
      <alignment horizontal="left"/>
    </xf>
    <xf numFmtId="14" fontId="2" fillId="0" borderId="48" xfId="0" applyNumberFormat="1" applyFont="1" applyBorder="1" applyAlignment="1" applyProtection="1">
      <alignment horizontal="left"/>
    </xf>
    <xf numFmtId="14" fontId="2" fillId="0" borderId="9" xfId="0" applyNumberFormat="1" applyFont="1" applyBorder="1" applyAlignment="1" applyProtection="1">
      <alignment horizontal="left"/>
    </xf>
    <xf numFmtId="14" fontId="2" fillId="0" borderId="24" xfId="0" applyNumberFormat="1" applyFont="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2" fillId="0" borderId="10" xfId="0" applyFont="1" applyBorder="1" applyAlignment="1" applyProtection="1">
      <alignment horizontal="left"/>
    </xf>
    <xf numFmtId="0" fontId="2" fillId="0" borderId="24" xfId="0" applyFont="1" applyBorder="1" applyAlignment="1" applyProtection="1">
      <alignment horizontal="left"/>
    </xf>
    <xf numFmtId="14" fontId="2" fillId="0" borderId="10" xfId="0" applyNumberFormat="1" applyFont="1" applyBorder="1" applyAlignment="1" applyProtection="1">
      <alignment horizontal="left"/>
    </xf>
    <xf numFmtId="49" fontId="2" fillId="0" borderId="8" xfId="0" applyNumberFormat="1" applyFont="1" applyBorder="1" applyAlignment="1" applyProtection="1">
      <alignment horizontal="left"/>
    </xf>
    <xf numFmtId="49" fontId="2" fillId="0" borderId="9" xfId="0" applyNumberFormat="1" applyFont="1" applyBorder="1" applyAlignment="1" applyProtection="1">
      <alignment horizontal="left"/>
    </xf>
    <xf numFmtId="49" fontId="2" fillId="0" borderId="24" xfId="0" applyNumberFormat="1" applyFont="1" applyBorder="1" applyAlignment="1" applyProtection="1">
      <alignment horizontal="left"/>
    </xf>
    <xf numFmtId="0" fontId="0" fillId="0" borderId="9" xfId="0" applyBorder="1" applyAlignment="1">
      <alignment horizontal="left"/>
    </xf>
    <xf numFmtId="0" fontId="0" fillId="0" borderId="10" xfId="0" applyBorder="1" applyAlignment="1">
      <alignment horizontal="left"/>
    </xf>
    <xf numFmtId="49" fontId="0" fillId="0" borderId="9" xfId="0" applyNumberFormat="1" applyBorder="1" applyAlignment="1">
      <alignment horizontal="left"/>
    </xf>
    <xf numFmtId="49" fontId="0" fillId="0" borderId="24" xfId="0" applyNumberFormat="1" applyBorder="1" applyAlignment="1">
      <alignment horizontal="left"/>
    </xf>
    <xf numFmtId="0" fontId="0" fillId="4" borderId="46" xfId="0" applyFill="1" applyBorder="1" applyAlignment="1" applyProtection="1">
      <alignment vertical="top" wrapText="1"/>
      <protection locked="0"/>
    </xf>
    <xf numFmtId="0" fontId="0" fillId="4" borderId="49" xfId="0" applyFill="1" applyBorder="1" applyAlignment="1" applyProtection="1">
      <alignment vertical="top" wrapText="1"/>
      <protection locked="0"/>
    </xf>
    <xf numFmtId="0" fontId="3" fillId="4" borderId="27" xfId="0" applyFont="1" applyFill="1" applyBorder="1" applyAlignment="1" applyProtection="1">
      <protection locked="0"/>
    </xf>
    <xf numFmtId="0" fontId="3" fillId="4" borderId="28" xfId="0" applyFont="1" applyFill="1" applyBorder="1" applyAlignment="1" applyProtection="1">
      <protection locked="0"/>
    </xf>
    <xf numFmtId="0" fontId="3" fillId="4" borderId="36" xfId="0" applyFont="1" applyFill="1" applyBorder="1" applyAlignment="1" applyProtection="1">
      <protection locked="0"/>
    </xf>
    <xf numFmtId="0" fontId="3" fillId="0" borderId="0" xfId="0" applyFont="1" applyBorder="1" applyAlignment="1" applyProtection="1">
      <alignment horizontal="left" vertical="top"/>
    </xf>
    <xf numFmtId="0" fontId="3" fillId="0" borderId="31" xfId="0" applyFont="1" applyBorder="1" applyAlignment="1" applyProtection="1">
      <alignment horizontal="left" vertical="top"/>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0" fillId="0" borderId="9" xfId="0" applyBorder="1" applyAlignment="1" applyProtection="1">
      <alignment horizontal="right"/>
    </xf>
    <xf numFmtId="0" fontId="0" fillId="0" borderId="10" xfId="0" applyBorder="1" applyAlignment="1" applyProtection="1">
      <alignment horizontal="right"/>
    </xf>
    <xf numFmtId="0" fontId="2" fillId="0" borderId="16" xfId="0" applyFont="1" applyFill="1" applyBorder="1" applyAlignment="1" applyProtection="1">
      <alignment vertical="top" wrapText="1"/>
    </xf>
    <xf numFmtId="0" fontId="3" fillId="0" borderId="16" xfId="0" applyFont="1" applyBorder="1" applyAlignment="1">
      <alignment vertical="top"/>
    </xf>
  </cellXfs>
  <cellStyles count="3">
    <cellStyle name="Hyperlink" xfId="2" builtinId="8"/>
    <cellStyle name="Standard" xfId="0" builtinId="0"/>
    <cellStyle name="Standard 2" xfId="1"/>
  </cellStyles>
  <dxfs count="1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color theme="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numFmt numFmtId="170" formatCode="00000"/>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strike val="0"/>
      </font>
      <numFmt numFmtId="171" formatCode="&quot;KEINE&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font>
        <strike val="0"/>
      </font>
      <numFmt numFmtId="172" formatCode="&quot;-&quot;"/>
    </dxf>
    <dxf>
      <numFmt numFmtId="172" formatCode="&quot;-&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ill>
        <patternFill>
          <bgColor theme="1" tint="0.24994659260841701"/>
        </patternFill>
      </fill>
    </dxf>
    <dxf>
      <numFmt numFmtId="172" formatCode="&quot;-&quot;"/>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numFmt numFmtId="19" formatCode="dd/mm/yyyy"/>
      <fill>
        <patternFill>
          <bgColor theme="1" tint="0.24994659260841701"/>
        </patternFill>
      </fill>
    </dxf>
    <dxf>
      <numFmt numFmtId="19" formatCode="dd/mm/yyyy"/>
      <fill>
        <patternFill>
          <bgColor theme="1" tint="0.24994659260841701"/>
        </patternFill>
      </fill>
    </dxf>
    <dxf>
      <font>
        <b/>
        <i val="0"/>
        <strike val="0"/>
        <color rgb="FFFF0000"/>
      </font>
      <numFmt numFmtId="173" formatCode="&quot;Bitte Begründung bei 0 Stunden&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70000"/>
      <rgbColor rgb="00008000"/>
      <rgbColor rgb="00000080"/>
      <rgbColor rgb="00808000"/>
      <rgbColor rgb="00800080"/>
      <rgbColor rgb="00008080"/>
      <rgbColor rgb="00ECECE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190501</xdr:colOff>
      <xdr:row>0</xdr:row>
      <xdr:rowOff>103094</xdr:rowOff>
    </xdr:from>
    <xdr:to>
      <xdr:col>2</xdr:col>
      <xdr:colOff>1117933</xdr:colOff>
      <xdr:row>2</xdr:row>
      <xdr:rowOff>237004</xdr:rowOff>
    </xdr:to>
    <xdr:pic>
      <xdr:nvPicPr>
        <xdr:cNvPr id="2" name="Grafik 1"/>
        <xdr:cNvPicPr>
          <a:picLocks/>
        </xdr:cNvPicPr>
      </xdr:nvPicPr>
      <xdr:blipFill>
        <a:blip xmlns:r="http://schemas.openxmlformats.org/officeDocument/2006/relationships" r:embed="rId1"/>
        <a:stretch>
          <a:fillRect/>
        </a:stretch>
      </xdr:blipFill>
      <xdr:spPr>
        <a:xfrm>
          <a:off x="609601" y="103094"/>
          <a:ext cx="927432" cy="942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975691</xdr:colOff>
      <xdr:row>0</xdr:row>
      <xdr:rowOff>310598</xdr:rowOff>
    </xdr:from>
    <xdr:to>
      <xdr:col>1</xdr:col>
      <xdr:colOff>1875691</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85241" y="310598"/>
          <a:ext cx="900000" cy="8952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975691</xdr:colOff>
      <xdr:row>0</xdr:row>
      <xdr:rowOff>310598</xdr:rowOff>
    </xdr:from>
    <xdr:to>
      <xdr:col>1</xdr:col>
      <xdr:colOff>1875691</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85241" y="310598"/>
          <a:ext cx="900000" cy="8952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937591</xdr:colOff>
      <xdr:row>0</xdr:row>
      <xdr:rowOff>320123</xdr:rowOff>
    </xdr:from>
    <xdr:to>
      <xdr:col>1</xdr:col>
      <xdr:colOff>1837591</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47141" y="320123"/>
          <a:ext cx="900000" cy="8952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966166</xdr:colOff>
      <xdr:row>0</xdr:row>
      <xdr:rowOff>310598</xdr:rowOff>
    </xdr:from>
    <xdr:to>
      <xdr:col>1</xdr:col>
      <xdr:colOff>1866166</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75716" y="310598"/>
          <a:ext cx="900000" cy="8952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985216</xdr:colOff>
      <xdr:row>0</xdr:row>
      <xdr:rowOff>329648</xdr:rowOff>
    </xdr:from>
    <xdr:to>
      <xdr:col>1</xdr:col>
      <xdr:colOff>1885216</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94766" y="329648"/>
          <a:ext cx="900000" cy="8952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947116</xdr:colOff>
      <xdr:row>0</xdr:row>
      <xdr:rowOff>320123</xdr:rowOff>
    </xdr:from>
    <xdr:to>
      <xdr:col>1</xdr:col>
      <xdr:colOff>1847116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56666" y="320123"/>
          <a:ext cx="900000" cy="89523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966166</xdr:colOff>
      <xdr:row>0</xdr:row>
      <xdr:rowOff>301073</xdr:rowOff>
    </xdr:from>
    <xdr:to>
      <xdr:col>1</xdr:col>
      <xdr:colOff>1866166</xdr:colOff>
      <xdr:row>1</xdr:row>
      <xdr:rowOff>701010</xdr:rowOff>
    </xdr:to>
    <xdr:pic>
      <xdr:nvPicPr>
        <xdr:cNvPr id="2" name="Grafik 1"/>
        <xdr:cNvPicPr>
          <a:picLocks/>
        </xdr:cNvPicPr>
      </xdr:nvPicPr>
      <xdr:blipFill>
        <a:blip xmlns:r="http://schemas.openxmlformats.org/officeDocument/2006/relationships" r:embed="rId1"/>
        <a:stretch>
          <a:fillRect/>
        </a:stretch>
      </xdr:blipFill>
      <xdr:spPr>
        <a:xfrm>
          <a:off x="1175716" y="301073"/>
          <a:ext cx="900000" cy="895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937591</xdr:colOff>
      <xdr:row>0</xdr:row>
      <xdr:rowOff>310598</xdr:rowOff>
    </xdr:from>
    <xdr:to>
      <xdr:col>1</xdr:col>
      <xdr:colOff>1837591</xdr:colOff>
      <xdr:row>1</xdr:row>
      <xdr:rowOff>706613</xdr:rowOff>
    </xdr:to>
    <xdr:pic>
      <xdr:nvPicPr>
        <xdr:cNvPr id="2" name="Grafik 1"/>
        <xdr:cNvPicPr>
          <a:picLocks/>
        </xdr:cNvPicPr>
      </xdr:nvPicPr>
      <xdr:blipFill>
        <a:blip xmlns:r="http://schemas.openxmlformats.org/officeDocument/2006/relationships" r:embed="rId1"/>
        <a:stretch>
          <a:fillRect/>
        </a:stretch>
      </xdr:blipFill>
      <xdr:spPr>
        <a:xfrm>
          <a:off x="1147141" y="310598"/>
          <a:ext cx="900000" cy="895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966166</xdr:colOff>
      <xdr:row>0</xdr:row>
      <xdr:rowOff>320123</xdr:rowOff>
    </xdr:from>
    <xdr:to>
      <xdr:col>1</xdr:col>
      <xdr:colOff>1866166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75716" y="320123"/>
          <a:ext cx="900000" cy="8952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956641</xdr:colOff>
      <xdr:row>0</xdr:row>
      <xdr:rowOff>320123</xdr:rowOff>
    </xdr:from>
    <xdr:to>
      <xdr:col>1</xdr:col>
      <xdr:colOff>1856641</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66191" y="320123"/>
          <a:ext cx="900000" cy="8952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956641</xdr:colOff>
      <xdr:row>0</xdr:row>
      <xdr:rowOff>329648</xdr:rowOff>
    </xdr:from>
    <xdr:to>
      <xdr:col>1</xdr:col>
      <xdr:colOff>1856641</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66191" y="329648"/>
          <a:ext cx="900000" cy="895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928066</xdr:colOff>
      <xdr:row>0</xdr:row>
      <xdr:rowOff>339173</xdr:rowOff>
    </xdr:from>
    <xdr:to>
      <xdr:col>1</xdr:col>
      <xdr:colOff>1828066</xdr:colOff>
      <xdr:row>1</xdr:row>
      <xdr:rowOff>739110</xdr:rowOff>
    </xdr:to>
    <xdr:pic>
      <xdr:nvPicPr>
        <xdr:cNvPr id="2" name="Grafik 1"/>
        <xdr:cNvPicPr>
          <a:picLocks/>
        </xdr:cNvPicPr>
      </xdr:nvPicPr>
      <xdr:blipFill>
        <a:blip xmlns:r="http://schemas.openxmlformats.org/officeDocument/2006/relationships" r:embed="rId1"/>
        <a:stretch>
          <a:fillRect/>
        </a:stretch>
      </xdr:blipFill>
      <xdr:spPr>
        <a:xfrm>
          <a:off x="1137616" y="339173"/>
          <a:ext cx="900000" cy="8952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966166</xdr:colOff>
      <xdr:row>0</xdr:row>
      <xdr:rowOff>320123</xdr:rowOff>
    </xdr:from>
    <xdr:to>
      <xdr:col>1</xdr:col>
      <xdr:colOff>1866166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75716" y="320123"/>
          <a:ext cx="900000" cy="8952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956641</xdr:colOff>
      <xdr:row>0</xdr:row>
      <xdr:rowOff>329648</xdr:rowOff>
    </xdr:from>
    <xdr:to>
      <xdr:col>1</xdr:col>
      <xdr:colOff>1856641</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66191" y="329648"/>
          <a:ext cx="900000" cy="8952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956641</xdr:colOff>
      <xdr:row>0</xdr:row>
      <xdr:rowOff>339173</xdr:rowOff>
    </xdr:from>
    <xdr:to>
      <xdr:col>1</xdr:col>
      <xdr:colOff>1856641</xdr:colOff>
      <xdr:row>1</xdr:row>
      <xdr:rowOff>739110</xdr:rowOff>
    </xdr:to>
    <xdr:pic>
      <xdr:nvPicPr>
        <xdr:cNvPr id="2" name="Grafik 1"/>
        <xdr:cNvPicPr>
          <a:picLocks/>
        </xdr:cNvPicPr>
      </xdr:nvPicPr>
      <xdr:blipFill>
        <a:blip xmlns:r="http://schemas.openxmlformats.org/officeDocument/2006/relationships" r:embed="rId1"/>
        <a:stretch>
          <a:fillRect/>
        </a:stretch>
      </xdr:blipFill>
      <xdr:spPr>
        <a:xfrm>
          <a:off x="1166191" y="339173"/>
          <a:ext cx="900000" cy="895237"/>
        </a:xfrm>
        <a:prstGeom prst="rect">
          <a:avLst/>
        </a:prstGeom>
      </xdr:spPr>
    </xdr:pic>
    <xdr:clientData/>
  </xdr:twoCellAnchor>
</xdr:wsDr>
</file>

<file path=xl/theme/theme1.xml><?xml version="1.0" encoding="utf-8"?>
<a:theme xmlns:a="http://schemas.openxmlformats.org/drawingml/2006/main" name="Larissa-Design">
  <a:themeElements>
    <a:clrScheme name="Graustuf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as.de/DE/Schwerpunkte/Neustart-in-Deutschland/Neustart-Asylsuchende/arbeitsmarktprogramm-fluechtlingsintegrationsmassnahmen.html" TargetMode="External"/><Relationship Id="rId1" Type="http://schemas.openxmlformats.org/officeDocument/2006/relationships/hyperlink" Target="https://www3.arbeitsagentur.de/web/content/DE/Institutionen/Traeger/MassnahmenFluechtlingsintegration/index.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9"/>
  <sheetViews>
    <sheetView showGridLines="0" topLeftCell="A7" zoomScaleNormal="100" workbookViewId="0">
      <selection activeCell="F14" sqref="F14"/>
    </sheetView>
  </sheetViews>
  <sheetFormatPr baseColWidth="10" defaultRowHeight="15" x14ac:dyDescent="0.2"/>
  <cols>
    <col min="1" max="1" width="5" customWidth="1"/>
    <col min="3" max="3" width="10" customWidth="1"/>
    <col min="4" max="4" width="10.5703125" customWidth="1"/>
    <col min="5" max="5" width="9.42578125" customWidth="1"/>
    <col min="6" max="6" width="21.85546875" style="199" customWidth="1"/>
    <col min="8" max="8" width="12.85546875" customWidth="1"/>
  </cols>
  <sheetData>
    <row r="3" spans="2:9" ht="11.25" customHeight="1" x14ac:dyDescent="0.2">
      <c r="F3"/>
    </row>
    <row r="4" spans="2:9" ht="10.5" customHeight="1" x14ac:dyDescent="0.2">
      <c r="B4" s="188"/>
      <c r="C4" s="188"/>
      <c r="D4" s="188"/>
      <c r="E4" s="188"/>
      <c r="F4" s="188"/>
      <c r="G4" s="188"/>
      <c r="H4" s="188"/>
      <c r="I4" s="188"/>
    </row>
    <row r="5" spans="2:9" ht="11.25" customHeight="1" x14ac:dyDescent="0.2">
      <c r="F5"/>
    </row>
    <row r="8" spans="2:9" ht="20.25" x14ac:dyDescent="0.3">
      <c r="D8" s="197" t="s">
        <v>141</v>
      </c>
    </row>
    <row r="9" spans="2:9" ht="12.75" x14ac:dyDescent="0.2">
      <c r="F9" s="205" t="s">
        <v>93</v>
      </c>
    </row>
    <row r="12" spans="2:9" ht="18" customHeight="1" thickBot="1" x14ac:dyDescent="0.25">
      <c r="F12" s="198" t="s">
        <v>159</v>
      </c>
    </row>
    <row r="13" spans="2:9" ht="18" customHeight="1" x14ac:dyDescent="0.2">
      <c r="F13" s="200" t="s">
        <v>142</v>
      </c>
    </row>
    <row r="14" spans="2:9" ht="18" customHeight="1" x14ac:dyDescent="0.2">
      <c r="F14" s="201" t="s">
        <v>143</v>
      </c>
    </row>
    <row r="15" spans="2:9" ht="18" customHeight="1" x14ac:dyDescent="0.2">
      <c r="F15" s="202" t="s">
        <v>144</v>
      </c>
    </row>
    <row r="16" spans="2:9" ht="18" customHeight="1" x14ac:dyDescent="0.2">
      <c r="F16" s="202" t="s">
        <v>145</v>
      </c>
    </row>
    <row r="17" spans="6:6" ht="18" customHeight="1" x14ac:dyDescent="0.2">
      <c r="F17" s="202" t="s">
        <v>146</v>
      </c>
    </row>
    <row r="18" spans="6:6" ht="18" customHeight="1" x14ac:dyDescent="0.2">
      <c r="F18" s="202" t="s">
        <v>147</v>
      </c>
    </row>
    <row r="19" spans="6:6" ht="18" customHeight="1" x14ac:dyDescent="0.2">
      <c r="F19" s="202" t="s">
        <v>148</v>
      </c>
    </row>
    <row r="20" spans="6:6" ht="18" customHeight="1" x14ac:dyDescent="0.2">
      <c r="F20" s="202" t="s">
        <v>149</v>
      </c>
    </row>
    <row r="21" spans="6:6" ht="18" customHeight="1" x14ac:dyDescent="0.2">
      <c r="F21" s="202" t="s">
        <v>150</v>
      </c>
    </row>
    <row r="22" spans="6:6" ht="18" customHeight="1" x14ac:dyDescent="0.2">
      <c r="F22" s="202" t="s">
        <v>151</v>
      </c>
    </row>
    <row r="23" spans="6:6" ht="18" customHeight="1" x14ac:dyDescent="0.2">
      <c r="F23" s="202" t="s">
        <v>152</v>
      </c>
    </row>
    <row r="24" spans="6:6" ht="18" customHeight="1" x14ac:dyDescent="0.2">
      <c r="F24" s="203" t="s">
        <v>153</v>
      </c>
    </row>
    <row r="25" spans="6:6" ht="18" customHeight="1" x14ac:dyDescent="0.2">
      <c r="F25" s="202" t="s">
        <v>154</v>
      </c>
    </row>
    <row r="26" spans="6:6" ht="18" customHeight="1" x14ac:dyDescent="0.2">
      <c r="F26" s="202" t="s">
        <v>155</v>
      </c>
    </row>
    <row r="27" spans="6:6" ht="18" customHeight="1" x14ac:dyDescent="0.2">
      <c r="F27" s="202" t="s">
        <v>156</v>
      </c>
    </row>
    <row r="28" spans="6:6" ht="18" customHeight="1" x14ac:dyDescent="0.2">
      <c r="F28" s="202" t="s">
        <v>157</v>
      </c>
    </row>
    <row r="29" spans="6:6" ht="18" customHeight="1" thickBot="1" x14ac:dyDescent="0.25">
      <c r="F29" s="204" t="s">
        <v>158</v>
      </c>
    </row>
  </sheetData>
  <sheetProtection algorithmName="SHA-512" hashValue="41lYTQLXizmE8pMmBrJqkyeSq9dK6+y9cVjeYXJ34HNPiS+wcOoX4CkUmS+UED0F9GEUVbDU6RWWbGkTD4M+GQ==" saltValue="B+gbFk00HvHVSidkuUCjWw==" spinCount="100000" sheet="1" objects="1" scenarios="1" selectLockedCells="1"/>
  <hyperlinks>
    <hyperlink ref="F13" location="Hinweise!A1" display="Hinweise"/>
    <hyperlink ref="F14" location="'Abrechnung FIM'!A1" display="Abrechnung FIM"/>
    <hyperlink ref="F15" location="'TN-Nr. 1'!A1" display="TN-Nr.1"/>
    <hyperlink ref="F16" location="'TN-Nr. 2'!A1" display="TN-Nr. 2"/>
    <hyperlink ref="F17" location="'TN-Nr. 3'!A1" display="TN-Nr. 3"/>
    <hyperlink ref="F18" location="'TN-Nr. 4'!A1" display="TN-Nr. 4"/>
    <hyperlink ref="F19" location="'TN-Nr. 5'!A1" display="TN-Nr. 5"/>
    <hyperlink ref="F20" location="'TN-Nr. 6'!A1" display="TN-Nr. 6"/>
    <hyperlink ref="F21" location="'TN-Nr. 7'!A1" display="TN-Nr. 7"/>
    <hyperlink ref="F22" location="'TN-Nr. 8'!A1" display="TN-Nr. 8"/>
    <hyperlink ref="F23" location="'TN-Nr. 9'!A1" display="TN-Nr. 9"/>
    <hyperlink ref="F24" location="'TN-Nr. 10'!A1" display="TN-Nr. 10"/>
    <hyperlink ref="F25" location="'TN-Nr. 11'!A1" display="TN-Nr. 11"/>
    <hyperlink ref="F26" location="'TN-Nr. 12'!A1" display="TN-Nr. 12"/>
    <hyperlink ref="F27" location="'TN-Nr. 13'!A1" display="TN-Nr. 13"/>
    <hyperlink ref="F28" location="'TN-Nr. 14'!A1" display="TN-Nr. 14"/>
    <hyperlink ref="F29" location="'TN-Nr. 15'!A1" display="TN-Nr. 15"/>
  </hyperlinks>
  <pageMargins left="0.7" right="0.7" top="0.78740157499999996" bottom="0.78740157499999996" header="0.3" footer="0.3"/>
  <pageSetup paperSize="9" scale="85"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FIM'!F32="","",'Abrechnung FIM'!F32)</f>
        <v/>
      </c>
      <c r="D7" s="337"/>
      <c r="E7" s="337"/>
      <c r="F7" s="337"/>
      <c r="G7" s="337"/>
      <c r="H7" s="338"/>
    </row>
    <row r="8" spans="1:16384" ht="27" customHeight="1" x14ac:dyDescent="0.25">
      <c r="A8" s="9"/>
      <c r="B8" s="33" t="s">
        <v>58</v>
      </c>
      <c r="C8" s="355" t="str">
        <f>IF('Abrechnung FIM'!C32="","",'Abrechnung FIM'!C32)</f>
        <v/>
      </c>
      <c r="D8" s="433"/>
      <c r="E8" s="434"/>
      <c r="F8" s="333" t="str">
        <f>IF('Abrechnung FIM'!D32="","",'Abrechnung FIM'!D32)</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FIM'!U32="","",'Abrechnung FIM'!U32)</f>
        <v/>
      </c>
      <c r="D10" s="356"/>
      <c r="E10" s="357"/>
      <c r="F10" s="117" t="s">
        <v>73</v>
      </c>
      <c r="G10" s="355" t="str">
        <f>IF('Abrechnung FIM'!Y32="","",'Abrechnung FIM'!Y32)</f>
        <v/>
      </c>
      <c r="H10" s="36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FIM'!AD32</f>
        <v>0</v>
      </c>
      <c r="D11" s="373" t="s">
        <v>29</v>
      </c>
      <c r="E11" s="374"/>
      <c r="F11" s="375"/>
      <c r="G11" s="36">
        <f>'Abrechnung FIM'!AG32</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KP2LCTgNL/3l3iOJOmEllTItuXnxSPjEYSlieZwG7E1V89YbDtIBLCO20k+PoqMTHObhWoG1nzsg4prVemq6IA==" saltValue="11nntJsI9hRKGlf01t2lWg=="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46E728C-7377-47B8-B104-DA2361985BFA}">
            <xm:f>'Abrechnung FIM'!AD32=0</xm:f>
            <x14:dxf>
              <fill>
                <patternFill>
                  <bgColor theme="1"/>
                </patternFill>
              </fill>
            </x14:dxf>
          </x14:cfRule>
          <xm:sqref>C25:H25</xm:sqref>
        </x14:conditionalFormatting>
        <x14:conditionalFormatting xmlns:xm="http://schemas.microsoft.com/office/excel/2006/main">
          <x14:cfRule type="cellIs" priority="1" operator="equal" id="{48930A11-21EA-4011-AB33-3DE65B1AA18B}">
            <xm:f>'Abrechnung FIM'!AD32=0</xm:f>
            <x14:dxf>
              <fill>
                <patternFill>
                  <bgColor theme="1"/>
                </patternFill>
              </fill>
            </x14:dxf>
          </x14:cfRule>
          <xm:sqref>H24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FIM'!F33="","",'Abrechnung FIM'!F33)</f>
        <v/>
      </c>
      <c r="D7" s="337"/>
      <c r="E7" s="337"/>
      <c r="F7" s="337"/>
      <c r="G7" s="337"/>
      <c r="H7" s="338"/>
    </row>
    <row r="8" spans="1:16384" ht="27" customHeight="1" x14ac:dyDescent="0.25">
      <c r="A8" s="9"/>
      <c r="B8" s="33" t="s">
        <v>59</v>
      </c>
      <c r="C8" s="355" t="str">
        <f>IF('Abrechnung FIM'!C33="","",'Abrechnung FIM'!C33)</f>
        <v/>
      </c>
      <c r="D8" s="433"/>
      <c r="E8" s="434"/>
      <c r="F8" s="333" t="str">
        <f>IF('Abrechnung FIM'!D33="","",'Abrechnung FIM'!D33)</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FIM'!U33="","",'Abrechnung FIM'!U33)</f>
        <v/>
      </c>
      <c r="D10" s="356"/>
      <c r="E10" s="357"/>
      <c r="F10" s="117" t="s">
        <v>73</v>
      </c>
      <c r="G10" s="355" t="str">
        <f>IF('Abrechnung FIM'!Y33="","",'Abrechnung FIM'!Y33)</f>
        <v/>
      </c>
      <c r="H10" s="36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FIM'!AD33</f>
        <v>0</v>
      </c>
      <c r="D11" s="373" t="s">
        <v>29</v>
      </c>
      <c r="E11" s="374"/>
      <c r="F11" s="375"/>
      <c r="G11" s="36">
        <f>'Abrechnung FIM'!AG33</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Ns4Qux8v2kYlxj09jviSjXENT+iT53ZZHEQN6GzLJ9HyMtCFLK86T+yswg60ELNWzbM7WzpIFdLP6d8uJpSVdQ==" saltValue="J4OaS2TrROOmEWpqrJypZA=="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642F9DA-5926-42CC-9E2D-2301D4C63F7B}">
            <xm:f>'Abrechnung FIM'!AD33=0</xm:f>
            <x14:dxf>
              <fill>
                <patternFill>
                  <bgColor theme="1"/>
                </patternFill>
              </fill>
            </x14:dxf>
          </x14:cfRule>
          <xm:sqref>C25:H25</xm:sqref>
        </x14:conditionalFormatting>
        <x14:conditionalFormatting xmlns:xm="http://schemas.microsoft.com/office/excel/2006/main">
          <x14:cfRule type="cellIs" priority="1" operator="equal" id="{ED5F782B-9217-4718-8895-D3133051A50B}">
            <xm:f>'Abrechnung FIM'!AD33=0</xm:f>
            <x14:dxf>
              <fill>
                <patternFill>
                  <bgColor theme="1"/>
                </patternFill>
              </fill>
            </x14:dxf>
          </x14:cfRule>
          <xm:sqref>H24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FIM'!F34="","",'Abrechnung FIM'!F34)</f>
        <v/>
      </c>
      <c r="D7" s="337"/>
      <c r="E7" s="337"/>
      <c r="F7" s="337"/>
      <c r="G7" s="337"/>
      <c r="H7" s="338"/>
    </row>
    <row r="8" spans="1:16384" ht="27" customHeight="1" x14ac:dyDescent="0.25">
      <c r="A8" s="9"/>
      <c r="B8" s="33" t="s">
        <v>60</v>
      </c>
      <c r="C8" s="355" t="str">
        <f>IF('Abrechnung FIM'!C34="","",'Abrechnung FIM'!C34)</f>
        <v/>
      </c>
      <c r="D8" s="433"/>
      <c r="E8" s="434"/>
      <c r="F8" s="333" t="str">
        <f>IF('Abrechnung FIM'!D34="","",'Abrechnung FIM'!D34)</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FIM'!U34="","",'Abrechnung FIM'!U34)</f>
        <v/>
      </c>
      <c r="D10" s="356"/>
      <c r="E10" s="357"/>
      <c r="F10" s="117" t="s">
        <v>73</v>
      </c>
      <c r="G10" s="355" t="str">
        <f>IF('Abrechnung FIM'!Y34="","",'Abrechnung FIM'!Y34)</f>
        <v/>
      </c>
      <c r="H10" s="36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FIM'!AD34</f>
        <v>0</v>
      </c>
      <c r="D11" s="373" t="s">
        <v>29</v>
      </c>
      <c r="E11" s="374"/>
      <c r="F11" s="375"/>
      <c r="G11" s="36">
        <f>'Abrechnung FIM'!AG34</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9fud0ll+ia3eaiT70YD32QuZ1c3nXbNVH8ZZnvYdp5YSunsB2AtjKeHbOSTzZM4hvpbRn/zF1vNMXDNAYqwPgw==" saltValue="wfAw8y6phzYkBRXMfiHTuQ=="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408F459-24A4-45DD-85C4-5C6FC5CACD37}">
            <xm:f>'Abrechnung FIM'!AD34=0</xm:f>
            <x14:dxf>
              <fill>
                <patternFill>
                  <bgColor theme="1"/>
                </patternFill>
              </fill>
            </x14:dxf>
          </x14:cfRule>
          <xm:sqref>C25:H25</xm:sqref>
        </x14:conditionalFormatting>
        <x14:conditionalFormatting xmlns:xm="http://schemas.microsoft.com/office/excel/2006/main">
          <x14:cfRule type="cellIs" priority="1" operator="equal" id="{5722DD9F-34F6-4F7F-B9B1-3D18746AF6B6}">
            <xm:f>'Abrechnung FIM'!AD34=0</xm:f>
            <x14:dxf>
              <fill>
                <patternFill>
                  <bgColor theme="1"/>
                </patternFill>
              </fill>
            </x14:dxf>
          </x14:cfRule>
          <xm:sqref>H24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FIM'!F35="","",'Abrechnung FIM'!F35)</f>
        <v/>
      </c>
      <c r="D7" s="337"/>
      <c r="E7" s="337"/>
      <c r="F7" s="337"/>
      <c r="G7" s="337"/>
      <c r="H7" s="338"/>
    </row>
    <row r="8" spans="1:16384" ht="27" customHeight="1" x14ac:dyDescent="0.25">
      <c r="A8" s="9"/>
      <c r="B8" s="33" t="s">
        <v>61</v>
      </c>
      <c r="C8" s="355" t="str">
        <f>IF('Abrechnung FIM'!C35="","",'Abrechnung FIM'!C35)</f>
        <v/>
      </c>
      <c r="D8" s="433"/>
      <c r="E8" s="434"/>
      <c r="F8" s="333" t="str">
        <f>IF('Abrechnung FIM'!D35="","",'Abrechnung FIM'!D35)</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FIM'!U35="","",'Abrechnung FIM'!U35)</f>
        <v/>
      </c>
      <c r="D10" s="356"/>
      <c r="E10" s="357"/>
      <c r="F10" s="117" t="s">
        <v>73</v>
      </c>
      <c r="G10" s="355" t="str">
        <f>IF('Abrechnung FIM'!Y35="","",'Abrechnung FIM'!Y35)</f>
        <v/>
      </c>
      <c r="H10" s="36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FIM'!AD35</f>
        <v>0</v>
      </c>
      <c r="D11" s="373" t="s">
        <v>29</v>
      </c>
      <c r="E11" s="374"/>
      <c r="F11" s="375"/>
      <c r="G11" s="36">
        <f>'Abrechnung FIM'!AG35</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OUlAigCd6kbyAkxnS0caGgywzkqevn1GWT1mNKYnKDWCXA6bPJAunXu4vGS/+pfPOmjI8uWNbenmhqH2sTNypA==" saltValue="mcPeikEvq1ZjbbYLETOK6w=="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AE4EA686-7E50-40BB-A465-C84B89C90C61}">
            <xm:f>'Abrechnung FIM'!AD35=0</xm:f>
            <x14:dxf>
              <fill>
                <patternFill>
                  <bgColor theme="1"/>
                </patternFill>
              </fill>
            </x14:dxf>
          </x14:cfRule>
          <xm:sqref>C25:H25</xm:sqref>
        </x14:conditionalFormatting>
        <x14:conditionalFormatting xmlns:xm="http://schemas.microsoft.com/office/excel/2006/main">
          <x14:cfRule type="cellIs" priority="1" operator="equal" id="{1FA0130B-1CC3-4E92-BFD9-56BD28C491C0}">
            <xm:f>'Abrechnung FIM'!AD35=0</xm:f>
            <x14:dxf>
              <fill>
                <patternFill>
                  <bgColor theme="1"/>
                </patternFill>
              </fill>
            </x14:dxf>
          </x14:cfRule>
          <xm:sqref>H24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FIM'!F36="","",'Abrechnung FIM'!F36)</f>
        <v/>
      </c>
      <c r="D7" s="337"/>
      <c r="E7" s="337"/>
      <c r="F7" s="337"/>
      <c r="G7" s="337"/>
      <c r="H7" s="338"/>
    </row>
    <row r="8" spans="1:16384" ht="27" customHeight="1" x14ac:dyDescent="0.25">
      <c r="A8" s="9"/>
      <c r="B8" s="33" t="s">
        <v>62</v>
      </c>
      <c r="C8" s="355" t="str">
        <f>IF('Abrechnung FIM'!C36="","",'Abrechnung FIM'!C36)</f>
        <v/>
      </c>
      <c r="D8" s="433"/>
      <c r="E8" s="434"/>
      <c r="F8" s="333" t="str">
        <f>IF('Abrechnung FIM'!D36="","",'Abrechnung FIM'!D36)</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FIM'!U36="","",'Abrechnung FIM'!U36)</f>
        <v/>
      </c>
      <c r="D10" s="423"/>
      <c r="E10" s="429"/>
      <c r="F10" s="117" t="s">
        <v>73</v>
      </c>
      <c r="G10" s="355" t="str">
        <f>IF('Abrechnung FIM'!Y36="","",'Abrechnung FIM'!Y36)</f>
        <v/>
      </c>
      <c r="H10" s="424"/>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FIM'!AD36</f>
        <v>0</v>
      </c>
      <c r="D11" s="373" t="s">
        <v>29</v>
      </c>
      <c r="E11" s="374"/>
      <c r="F11" s="375"/>
      <c r="G11" s="36">
        <f>'Abrechnung FIM'!AG36</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DSbOz5IRg/D2lI4K9VAAQsD5f2nRf693a6V/VjK8NZvogEoxBn85ttan5CCd4syoVi9t5Cwc7JE8Now75HhCAw==" saltValue="WWUY5nDRaxV6awm650dmLw=="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05813621-6D7B-432F-8719-4B9D5FB95B55}">
            <xm:f>'Abrechnung FIM'!AD36=0</xm:f>
            <x14:dxf>
              <fill>
                <patternFill>
                  <bgColor theme="1"/>
                </patternFill>
              </fill>
            </x14:dxf>
          </x14:cfRule>
          <xm:sqref>C25:H25</xm:sqref>
        </x14:conditionalFormatting>
        <x14:conditionalFormatting xmlns:xm="http://schemas.microsoft.com/office/excel/2006/main">
          <x14:cfRule type="cellIs" priority="1" operator="equal" id="{64FF054C-274A-4B20-A8FD-D907C34252DF}">
            <xm:f>'Abrechnung FIM'!AD36=0</xm:f>
            <x14:dxf>
              <fill>
                <patternFill>
                  <bgColor theme="1"/>
                </patternFill>
              </fill>
            </x14:dxf>
          </x14:cfRule>
          <xm:sqref>H24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FIM'!F37="","",'Abrechnung FIM'!F37)</f>
        <v/>
      </c>
      <c r="D7" s="337"/>
      <c r="E7" s="337"/>
      <c r="F7" s="337"/>
      <c r="G7" s="337"/>
      <c r="H7" s="338"/>
    </row>
    <row r="8" spans="1:16384" ht="27" customHeight="1" x14ac:dyDescent="0.25">
      <c r="A8" s="9"/>
      <c r="B8" s="33" t="s">
        <v>63</v>
      </c>
      <c r="C8" s="355" t="str">
        <f>IF('Abrechnung FIM'!C37="","",'Abrechnung FIM'!C37)</f>
        <v/>
      </c>
      <c r="D8" s="433"/>
      <c r="E8" s="434"/>
      <c r="F8" s="333" t="str">
        <f>IF('Abrechnung FIM'!D37="","",'Abrechnung FIM'!D37)</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FIM'!U37="","",'Abrechnung FIM'!U37)</f>
        <v/>
      </c>
      <c r="D10" s="423"/>
      <c r="E10" s="429"/>
      <c r="F10" s="117" t="s">
        <v>73</v>
      </c>
      <c r="G10" s="355" t="str">
        <f>IF('Abrechnung FIM'!Y37="","",'Abrechnung FIM'!Y37)</f>
        <v/>
      </c>
      <c r="H10" s="424"/>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FIM'!AD37</f>
        <v>0</v>
      </c>
      <c r="D11" s="373" t="s">
        <v>29</v>
      </c>
      <c r="E11" s="374"/>
      <c r="F11" s="375"/>
      <c r="G11" s="36">
        <f>'Abrechnung FIM'!AG37</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t="s">
        <v>140</v>
      </c>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YRQrQzU1bZV/mL+vp5I6USKtu0RFgOunrMIqNcYSRfh/k8Ho9vhKaKnGppPrA0fMmRtz4keFQKfH4ZmVwmmIw==" saltValue="k6MXNPOEJMrSy6tSaX7LHQ=="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7C1ACB5F-6EAF-4B0C-9DC5-A8D036DFFE51}">
            <xm:f>'Abrechnung FIM'!AD37=0</xm:f>
            <x14:dxf>
              <fill>
                <patternFill>
                  <bgColor theme="1"/>
                </patternFill>
              </fill>
            </x14:dxf>
          </x14:cfRule>
          <xm:sqref>C25:H25</xm:sqref>
        </x14:conditionalFormatting>
        <x14:conditionalFormatting xmlns:xm="http://schemas.microsoft.com/office/excel/2006/main">
          <x14:cfRule type="cellIs" priority="1" operator="equal" id="{7D20ADA6-2640-4140-9FFF-D80AB9A17711}">
            <xm:f>'Abrechnung FIM'!AD37=0</xm:f>
            <x14:dxf>
              <fill>
                <patternFill>
                  <bgColor theme="1"/>
                </patternFill>
              </fill>
            </x14:dxf>
          </x14:cfRule>
          <xm:sqref>H24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FIM'!F38="","",'Abrechnung FIM'!F38)</f>
        <v/>
      </c>
      <c r="D7" s="337"/>
      <c r="E7" s="337"/>
      <c r="F7" s="337"/>
      <c r="G7" s="337"/>
      <c r="H7" s="338"/>
    </row>
    <row r="8" spans="1:16384" ht="27" customHeight="1" x14ac:dyDescent="0.25">
      <c r="A8" s="9"/>
      <c r="B8" s="33" t="s">
        <v>64</v>
      </c>
      <c r="C8" s="355" t="str">
        <f>IF('Abrechnung FIM'!C38="","",'Abrechnung FIM'!C38)</f>
        <v/>
      </c>
      <c r="D8" s="433"/>
      <c r="E8" s="434"/>
      <c r="F8" s="333" t="str">
        <f>IF('Abrechnung FIM'!D38="","",'Abrechnung FIM'!D38)</f>
        <v/>
      </c>
      <c r="G8" s="334"/>
      <c r="H8" s="367"/>
    </row>
    <row r="9" spans="1:16384" ht="27" customHeight="1" x14ac:dyDescent="0.25">
      <c r="A9" s="9"/>
      <c r="B9" s="33" t="s">
        <v>21</v>
      </c>
      <c r="C9" s="360" t="str">
        <f>IF('Abrechnung FIM'!Y17="","",'Abrechnung FIM'!Y17)</f>
        <v/>
      </c>
      <c r="D9" s="361"/>
      <c r="E9" s="361"/>
      <c r="F9" s="34" t="s">
        <v>27</v>
      </c>
      <c r="G9" s="360" t="str">
        <f>IF('Abrechnung FIM'!AC17="","",'Abrechnung FIM'!AC17)</f>
        <v/>
      </c>
      <c r="H9" s="362"/>
    </row>
    <row r="10" spans="1:16384" ht="27" customHeight="1" x14ac:dyDescent="0.25">
      <c r="A10" s="116"/>
      <c r="B10" s="33" t="s">
        <v>72</v>
      </c>
      <c r="C10" s="355" t="str">
        <f>IF('Abrechnung FIM'!U38="","",'Abrechnung FIM'!U38)</f>
        <v/>
      </c>
      <c r="D10" s="423"/>
      <c r="E10" s="429"/>
      <c r="F10" s="117" t="s">
        <v>73</v>
      </c>
      <c r="G10" s="355" t="str">
        <f>IF('Abrechnung FIM'!Y38="","",'Abrechnung FIM'!Y38)</f>
        <v/>
      </c>
      <c r="H10" s="424"/>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FIM'!AD38</f>
        <v>0</v>
      </c>
      <c r="D11" s="373" t="s">
        <v>29</v>
      </c>
      <c r="E11" s="374"/>
      <c r="F11" s="375"/>
      <c r="G11" s="36">
        <f>'Abrechnung FIM'!AG38</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VsVFDBwPvWmjWl2dcjQZSdE4jlvANIFATNUw13I3JarqzDkUzfEkEDGG4eY3ybjSThyD7nDGhntWY30u0YD2SQ==" saltValue="YFqt33acm9haipZubpKxyg=="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2A3FF41-99BF-436E-820C-ABC4B13271DE}">
            <xm:f>'Abrechnung FIM'!AD38=0</xm:f>
            <x14:dxf>
              <fill>
                <patternFill>
                  <bgColor theme="1"/>
                </patternFill>
              </fill>
            </x14:dxf>
          </x14:cfRule>
          <xm:sqref>C25:H25</xm:sqref>
        </x14:conditionalFormatting>
        <x14:conditionalFormatting xmlns:xm="http://schemas.microsoft.com/office/excel/2006/main">
          <x14:cfRule type="cellIs" priority="1" operator="equal" id="{C6CCF256-5B8F-4F54-B0F3-864CBB99D398}">
            <xm:f>'Abrechnung FIM'!AD38=0</xm:f>
            <x14:dxf>
              <fill>
                <patternFill>
                  <bgColor theme="1"/>
                </patternFill>
              </fill>
            </x14:dxf>
          </x14:cfRule>
          <xm:sqref>H24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
        <v>49</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FIM'!F39="","",'Abrechnung FIM'!F39)</f>
        <v/>
      </c>
      <c r="D7" s="337"/>
      <c r="E7" s="337"/>
      <c r="F7" s="337"/>
      <c r="G7" s="337"/>
      <c r="H7" s="338"/>
    </row>
    <row r="8" spans="1:12" ht="27" customHeight="1" x14ac:dyDescent="0.25">
      <c r="A8" s="9"/>
      <c r="B8" s="33" t="s">
        <v>65</v>
      </c>
      <c r="C8" s="355" t="str">
        <f>IF('Abrechnung FIM'!C39="","",'Abrechnung FIM'!C39)</f>
        <v/>
      </c>
      <c r="D8" s="433"/>
      <c r="E8" s="434"/>
      <c r="F8" s="333" t="str">
        <f>IF('Abrechnung FIM'!D39="","",'Abrechnung FIM'!D39)</f>
        <v/>
      </c>
      <c r="G8" s="334"/>
      <c r="H8" s="367"/>
    </row>
    <row r="9" spans="1:12" ht="27" customHeight="1" x14ac:dyDescent="0.25">
      <c r="A9" s="9"/>
      <c r="B9" s="33" t="s">
        <v>21</v>
      </c>
      <c r="C9" s="360" t="str">
        <f>IF('Abrechnung FIM'!Y17="","",'Abrechnung FIM'!Y17)</f>
        <v/>
      </c>
      <c r="D9" s="361"/>
      <c r="E9" s="361"/>
      <c r="F9" s="34" t="s">
        <v>27</v>
      </c>
      <c r="G9" s="360" t="str">
        <f>IF('Abrechnung FIM'!AC17="","",'Abrechnung FIM'!AC17)</f>
        <v/>
      </c>
      <c r="H9" s="362"/>
    </row>
    <row r="10" spans="1:12" ht="27" customHeight="1" x14ac:dyDescent="0.25">
      <c r="A10" s="116"/>
      <c r="B10" s="33" t="s">
        <v>72</v>
      </c>
      <c r="C10" s="355" t="str">
        <f>IF('Abrechnung FIM'!U39="","",'Abrechnung FIM'!U39)</f>
        <v/>
      </c>
      <c r="D10" s="423"/>
      <c r="E10" s="429"/>
      <c r="F10" s="117" t="s">
        <v>73</v>
      </c>
      <c r="G10" s="355" t="str">
        <f>IF('Abrechnung FIM'!Y39="","",'Abrechnung FIM'!Y39)</f>
        <v/>
      </c>
      <c r="H10" s="424"/>
      <c r="I10" s="116"/>
      <c r="J10" s="116"/>
      <c r="K10" s="116"/>
      <c r="L10" s="116"/>
    </row>
    <row r="11" spans="1:12" ht="27" customHeight="1" x14ac:dyDescent="0.25">
      <c r="A11" s="116"/>
      <c r="B11" s="33" t="s">
        <v>28</v>
      </c>
      <c r="C11" s="35">
        <f>'Abrechnung FIM'!AD39</f>
        <v>0</v>
      </c>
      <c r="D11" s="373" t="s">
        <v>29</v>
      </c>
      <c r="E11" s="374"/>
      <c r="F11" s="375"/>
      <c r="G11" s="36">
        <f>'Abrechnung FIM'!AG39</f>
        <v>0</v>
      </c>
      <c r="H11" s="37" t="s">
        <v>15</v>
      </c>
      <c r="I11" s="116"/>
      <c r="J11" s="116"/>
      <c r="K11" s="116"/>
      <c r="L11" s="116"/>
    </row>
    <row r="12" spans="1:12" ht="79.5" customHeight="1" x14ac:dyDescent="0.2">
      <c r="A12" s="9"/>
      <c r="B12" s="391" t="s">
        <v>37</v>
      </c>
      <c r="C12" s="392"/>
      <c r="D12" s="392"/>
      <c r="E12" s="392"/>
      <c r="F12" s="392"/>
      <c r="G12" s="392"/>
      <c r="H12" s="393"/>
    </row>
    <row r="13" spans="1:12" ht="30.75"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8v4CD9UvK7bohtED7qoJaB0NPrH0CPvx1MEHkAw3X3arE3t83pdv2/ojggs1Cr8oW5l5PrDjvu70hUegqYRXTQ==" saltValue="Cudlgvc/FbooZrNYOQ5Paw=="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92A2BEB-CE1B-427D-BC96-75855C55C208}">
            <xm:f>'Abrechnung FIM'!AD39=0</xm:f>
            <x14:dxf>
              <fill>
                <patternFill>
                  <bgColor theme="1"/>
                </patternFill>
              </fill>
            </x14:dxf>
          </x14:cfRule>
          <xm:sqref>C25:H25</xm:sqref>
        </x14:conditionalFormatting>
        <x14:conditionalFormatting xmlns:xm="http://schemas.microsoft.com/office/excel/2006/main">
          <x14:cfRule type="cellIs" priority="1" operator="equal" id="{984731F5-CE29-4096-BBC2-704B338C4396}">
            <xm:f>'Abrechnung FIM'!AD39=0</xm:f>
            <x14:dxf>
              <fill>
                <patternFill>
                  <bgColor theme="1"/>
                </patternFill>
              </fill>
            </x14:dxf>
          </x14:cfRule>
          <xm:sqref>H24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
        <v>49</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FIM'!F40="","",'Abrechnung FIM'!F40)</f>
        <v/>
      </c>
      <c r="D7" s="337"/>
      <c r="E7" s="337"/>
      <c r="F7" s="337"/>
      <c r="G7" s="337"/>
      <c r="H7" s="338"/>
    </row>
    <row r="8" spans="1:12" ht="27" customHeight="1" x14ac:dyDescent="0.25">
      <c r="A8" s="9"/>
      <c r="B8" s="33" t="s">
        <v>66</v>
      </c>
      <c r="C8" s="355" t="str">
        <f>IF('Abrechnung FIM'!C40="","",'Abrechnung FIM'!C40)</f>
        <v/>
      </c>
      <c r="D8" s="433"/>
      <c r="E8" s="434"/>
      <c r="F8" s="333" t="str">
        <f>IF('Abrechnung FIM'!D40="","",'Abrechnung FIM'!D40)</f>
        <v/>
      </c>
      <c r="G8" s="334"/>
      <c r="H8" s="367"/>
    </row>
    <row r="9" spans="1:12" ht="27" customHeight="1" x14ac:dyDescent="0.25">
      <c r="A9" s="9"/>
      <c r="B9" s="33" t="s">
        <v>21</v>
      </c>
      <c r="C9" s="360" t="str">
        <f>IF('Abrechnung FIM'!Y17="","",'Abrechnung FIM'!Y17)</f>
        <v/>
      </c>
      <c r="D9" s="361"/>
      <c r="E9" s="361"/>
      <c r="F9" s="34" t="s">
        <v>27</v>
      </c>
      <c r="G9" s="360" t="str">
        <f>IF('Abrechnung FIM'!AC17="","",'Abrechnung FIM'!AC17)</f>
        <v/>
      </c>
      <c r="H9" s="362"/>
    </row>
    <row r="10" spans="1:12" ht="27" customHeight="1" x14ac:dyDescent="0.25">
      <c r="A10" s="116"/>
      <c r="B10" s="33" t="s">
        <v>72</v>
      </c>
      <c r="C10" s="355" t="str">
        <f>IF('Abrechnung FIM'!U40="","",'Abrechnung FIM'!U40)</f>
        <v/>
      </c>
      <c r="D10" s="423"/>
      <c r="E10" s="429"/>
      <c r="F10" s="117" t="s">
        <v>73</v>
      </c>
      <c r="G10" s="355" t="str">
        <f>IF('Abrechnung FIM'!Y40="","",'Abrechnung FIM'!Y40)</f>
        <v/>
      </c>
      <c r="H10" s="424"/>
      <c r="I10" s="116"/>
      <c r="J10" s="116"/>
      <c r="K10" s="116"/>
      <c r="L10" s="116"/>
    </row>
    <row r="11" spans="1:12" ht="27" customHeight="1" x14ac:dyDescent="0.25">
      <c r="A11" s="116"/>
      <c r="B11" s="33" t="s">
        <v>28</v>
      </c>
      <c r="C11" s="35">
        <f>'Abrechnung FIM'!AD40</f>
        <v>0</v>
      </c>
      <c r="D11" s="373" t="s">
        <v>29</v>
      </c>
      <c r="E11" s="374"/>
      <c r="F11" s="375"/>
      <c r="G11" s="36">
        <f>'Abrechnung FIM'!AG40</f>
        <v>0</v>
      </c>
      <c r="H11" s="37" t="s">
        <v>15</v>
      </c>
      <c r="I11" s="116"/>
      <c r="J11" s="116"/>
      <c r="K11" s="116"/>
      <c r="L11" s="116"/>
    </row>
    <row r="12" spans="1:12" ht="79.5" customHeight="1" x14ac:dyDescent="0.2">
      <c r="A12" s="9"/>
      <c r="B12" s="391" t="s">
        <v>37</v>
      </c>
      <c r="C12" s="392"/>
      <c r="D12" s="392"/>
      <c r="E12" s="392"/>
      <c r="F12" s="392"/>
      <c r="G12" s="392"/>
      <c r="H12" s="393"/>
    </row>
    <row r="13" spans="1:12" ht="30.75"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OJWmxZ2nWxFnEMX7zj/yjdzH8USeYOJB6n9n6kW1j+zBzEvwyiYfygzYUMp4B0Y1IG3zEU3Mkn8xAIqJv+bhgg==" saltValue="ixdSd6Cr0Qg+T+Soupcrzw=="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1AABCE51-4079-47F1-90F4-13C18F7AB51D}">
            <xm:f>'Abrechnung FIM'!AD40=0</xm:f>
            <x14:dxf>
              <fill>
                <patternFill>
                  <bgColor theme="1"/>
                </patternFill>
              </fill>
            </x14:dxf>
          </x14:cfRule>
          <xm:sqref>C25:H25</xm:sqref>
        </x14:conditionalFormatting>
        <x14:conditionalFormatting xmlns:xm="http://schemas.microsoft.com/office/excel/2006/main">
          <x14:cfRule type="cellIs" priority="1" operator="equal" id="{BC2BCE84-0887-492A-AB56-944EA8DC03E0}">
            <xm:f>'Abrechnung FIM'!$AD$40=0</xm:f>
            <x14:dxf>
              <fill>
                <patternFill>
                  <bgColor theme="1"/>
                </patternFill>
              </fill>
            </x14:dxf>
          </x14:cfRule>
          <xm:sqref>H24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49"/>
  <sheetViews>
    <sheetView showGridLines="0" workbookViewId="0">
      <selection activeCell="B1" sqref="B1"/>
    </sheetView>
  </sheetViews>
  <sheetFormatPr baseColWidth="10" defaultRowHeight="12.75" x14ac:dyDescent="0.2"/>
  <cols>
    <col min="1" max="1" width="3.5703125" customWidth="1"/>
    <col min="2" max="2" width="13.140625" customWidth="1"/>
    <col min="3" max="3" width="13" customWidth="1"/>
    <col min="4" max="4" width="6" customWidth="1"/>
    <col min="5" max="5" width="15.28515625" customWidth="1"/>
  </cols>
  <sheetData>
    <row r="1" spans="2:5" x14ac:dyDescent="0.2">
      <c r="B1" s="136" t="s">
        <v>81</v>
      </c>
      <c r="C1" s="136" t="s">
        <v>82</v>
      </c>
      <c r="D1" s="136" t="s">
        <v>83</v>
      </c>
      <c r="E1" s="136" t="s">
        <v>84</v>
      </c>
    </row>
    <row r="2" spans="2:5" x14ac:dyDescent="0.2">
      <c r="B2" s="135">
        <v>42736</v>
      </c>
      <c r="C2" s="135">
        <v>42766</v>
      </c>
      <c r="D2">
        <f>_xlfn.DAYS(C2+1,B2)</f>
        <v>31</v>
      </c>
      <c r="E2" s="134" t="str">
        <f>IF(D2=31,"30",D2)</f>
        <v>30</v>
      </c>
    </row>
    <row r="3" spans="2:5" x14ac:dyDescent="0.2">
      <c r="B3" s="135">
        <v>42767</v>
      </c>
      <c r="C3" s="135">
        <v>42794</v>
      </c>
      <c r="D3">
        <f t="shared" ref="D3:D48" si="0">_xlfn.DAYS(C3+1,B3)</f>
        <v>28</v>
      </c>
      <c r="E3" s="134">
        <f t="shared" ref="E3:E49" si="1">IF(D3=31,"30",D3)</f>
        <v>28</v>
      </c>
    </row>
    <row r="4" spans="2:5" x14ac:dyDescent="0.2">
      <c r="B4" s="135">
        <v>42795</v>
      </c>
      <c r="C4" s="135">
        <v>42825</v>
      </c>
      <c r="D4">
        <f t="shared" si="0"/>
        <v>31</v>
      </c>
      <c r="E4" s="134" t="str">
        <f t="shared" si="1"/>
        <v>30</v>
      </c>
    </row>
    <row r="5" spans="2:5" x14ac:dyDescent="0.2">
      <c r="B5" s="135">
        <v>42826</v>
      </c>
      <c r="C5" s="135">
        <v>42855</v>
      </c>
      <c r="D5">
        <f t="shared" si="0"/>
        <v>30</v>
      </c>
      <c r="E5" s="134">
        <f t="shared" si="1"/>
        <v>30</v>
      </c>
    </row>
    <row r="6" spans="2:5" x14ac:dyDescent="0.2">
      <c r="B6" s="135">
        <v>42856</v>
      </c>
      <c r="C6" s="135">
        <v>42886</v>
      </c>
      <c r="D6">
        <f t="shared" si="0"/>
        <v>31</v>
      </c>
      <c r="E6" s="134" t="str">
        <f t="shared" si="1"/>
        <v>30</v>
      </c>
    </row>
    <row r="7" spans="2:5" x14ac:dyDescent="0.2">
      <c r="B7" s="135">
        <v>42887</v>
      </c>
      <c r="C7" s="135">
        <v>42916</v>
      </c>
      <c r="D7">
        <f t="shared" si="0"/>
        <v>30</v>
      </c>
      <c r="E7" s="134">
        <f t="shared" si="1"/>
        <v>30</v>
      </c>
    </row>
    <row r="8" spans="2:5" x14ac:dyDescent="0.2">
      <c r="B8" s="135">
        <v>42917</v>
      </c>
      <c r="C8" s="135">
        <v>42947</v>
      </c>
      <c r="D8">
        <f t="shared" si="0"/>
        <v>31</v>
      </c>
      <c r="E8" s="134" t="str">
        <f t="shared" si="1"/>
        <v>30</v>
      </c>
    </row>
    <row r="9" spans="2:5" x14ac:dyDescent="0.2">
      <c r="B9" s="135">
        <v>42948</v>
      </c>
      <c r="C9" s="135">
        <v>42978</v>
      </c>
      <c r="D9">
        <f t="shared" si="0"/>
        <v>31</v>
      </c>
      <c r="E9" s="134" t="str">
        <f t="shared" si="1"/>
        <v>30</v>
      </c>
    </row>
    <row r="10" spans="2:5" x14ac:dyDescent="0.2">
      <c r="B10" s="135">
        <v>42979</v>
      </c>
      <c r="C10" s="135">
        <v>43008</v>
      </c>
      <c r="D10">
        <f t="shared" si="0"/>
        <v>30</v>
      </c>
      <c r="E10" s="134">
        <f t="shared" si="1"/>
        <v>30</v>
      </c>
    </row>
    <row r="11" spans="2:5" x14ac:dyDescent="0.2">
      <c r="B11" s="135">
        <v>43009</v>
      </c>
      <c r="C11" s="135">
        <v>43039</v>
      </c>
      <c r="D11">
        <f t="shared" si="0"/>
        <v>31</v>
      </c>
      <c r="E11" s="134" t="str">
        <f t="shared" si="1"/>
        <v>30</v>
      </c>
    </row>
    <row r="12" spans="2:5" x14ac:dyDescent="0.2">
      <c r="B12" s="135">
        <v>43040</v>
      </c>
      <c r="C12" s="135">
        <v>43069</v>
      </c>
      <c r="D12">
        <f t="shared" si="0"/>
        <v>30</v>
      </c>
      <c r="E12" s="134">
        <f t="shared" si="1"/>
        <v>30</v>
      </c>
    </row>
    <row r="13" spans="2:5" x14ac:dyDescent="0.2">
      <c r="B13" s="135">
        <v>43070</v>
      </c>
      <c r="C13" s="135">
        <v>43100</v>
      </c>
      <c r="D13">
        <f t="shared" si="0"/>
        <v>31</v>
      </c>
      <c r="E13" s="134" t="str">
        <f t="shared" si="1"/>
        <v>30</v>
      </c>
    </row>
    <row r="14" spans="2:5" x14ac:dyDescent="0.2">
      <c r="B14" s="135">
        <v>43101</v>
      </c>
      <c r="C14" s="135">
        <v>43131</v>
      </c>
      <c r="D14">
        <f t="shared" si="0"/>
        <v>31</v>
      </c>
      <c r="E14" s="134" t="str">
        <f t="shared" si="1"/>
        <v>30</v>
      </c>
    </row>
    <row r="15" spans="2:5" x14ac:dyDescent="0.2">
      <c r="B15" s="135">
        <v>43132</v>
      </c>
      <c r="C15" s="135">
        <v>43159</v>
      </c>
      <c r="D15">
        <f t="shared" si="0"/>
        <v>28</v>
      </c>
      <c r="E15" s="134">
        <f t="shared" si="1"/>
        <v>28</v>
      </c>
    </row>
    <row r="16" spans="2:5" x14ac:dyDescent="0.2">
      <c r="B16" s="135">
        <v>43160</v>
      </c>
      <c r="C16" s="135">
        <v>43190</v>
      </c>
      <c r="D16">
        <f t="shared" si="0"/>
        <v>31</v>
      </c>
      <c r="E16" s="134" t="str">
        <f t="shared" si="1"/>
        <v>30</v>
      </c>
    </row>
    <row r="17" spans="2:5" x14ac:dyDescent="0.2">
      <c r="B17" s="135">
        <v>43191</v>
      </c>
      <c r="C17" s="135">
        <v>43220</v>
      </c>
      <c r="D17">
        <f t="shared" si="0"/>
        <v>30</v>
      </c>
      <c r="E17" s="134">
        <f t="shared" si="1"/>
        <v>30</v>
      </c>
    </row>
    <row r="18" spans="2:5" x14ac:dyDescent="0.2">
      <c r="B18" s="135">
        <v>43221</v>
      </c>
      <c r="C18" s="135">
        <v>43251</v>
      </c>
      <c r="D18">
        <f t="shared" si="0"/>
        <v>31</v>
      </c>
      <c r="E18" s="134" t="str">
        <f t="shared" si="1"/>
        <v>30</v>
      </c>
    </row>
    <row r="19" spans="2:5" x14ac:dyDescent="0.2">
      <c r="B19" s="135">
        <v>43252</v>
      </c>
      <c r="C19" s="135">
        <v>43281</v>
      </c>
      <c r="D19">
        <f t="shared" si="0"/>
        <v>30</v>
      </c>
      <c r="E19" s="134">
        <f t="shared" si="1"/>
        <v>30</v>
      </c>
    </row>
    <row r="20" spans="2:5" x14ac:dyDescent="0.2">
      <c r="B20" s="135">
        <v>43282</v>
      </c>
      <c r="C20" s="135">
        <v>43312</v>
      </c>
      <c r="D20">
        <f t="shared" si="0"/>
        <v>31</v>
      </c>
      <c r="E20" s="134" t="str">
        <f t="shared" si="1"/>
        <v>30</v>
      </c>
    </row>
    <row r="21" spans="2:5" x14ac:dyDescent="0.2">
      <c r="B21" s="135">
        <v>43313</v>
      </c>
      <c r="C21" s="135">
        <v>43343</v>
      </c>
      <c r="D21">
        <f t="shared" si="0"/>
        <v>31</v>
      </c>
      <c r="E21" s="134" t="str">
        <f t="shared" si="1"/>
        <v>30</v>
      </c>
    </row>
    <row r="22" spans="2:5" x14ac:dyDescent="0.2">
      <c r="B22" s="135">
        <v>43344</v>
      </c>
      <c r="C22" s="135">
        <v>43373</v>
      </c>
      <c r="D22">
        <f t="shared" si="0"/>
        <v>30</v>
      </c>
      <c r="E22" s="134">
        <f t="shared" si="1"/>
        <v>30</v>
      </c>
    </row>
    <row r="23" spans="2:5" x14ac:dyDescent="0.2">
      <c r="B23" s="135">
        <v>43374</v>
      </c>
      <c r="C23" s="135">
        <v>43404</v>
      </c>
      <c r="D23">
        <f t="shared" si="0"/>
        <v>31</v>
      </c>
      <c r="E23" s="134" t="str">
        <f t="shared" si="1"/>
        <v>30</v>
      </c>
    </row>
    <row r="24" spans="2:5" x14ac:dyDescent="0.2">
      <c r="B24" s="135">
        <v>43405</v>
      </c>
      <c r="C24" s="135">
        <v>43434</v>
      </c>
      <c r="D24">
        <f t="shared" si="0"/>
        <v>30</v>
      </c>
      <c r="E24" s="134">
        <f t="shared" si="1"/>
        <v>30</v>
      </c>
    </row>
    <row r="25" spans="2:5" x14ac:dyDescent="0.2">
      <c r="B25" s="135">
        <v>43435</v>
      </c>
      <c r="C25" s="135">
        <v>43465</v>
      </c>
      <c r="D25">
        <f t="shared" si="0"/>
        <v>31</v>
      </c>
      <c r="E25" s="134" t="str">
        <f t="shared" si="1"/>
        <v>30</v>
      </c>
    </row>
    <row r="26" spans="2:5" x14ac:dyDescent="0.2">
      <c r="B26" s="135">
        <v>43466</v>
      </c>
      <c r="C26" s="135">
        <v>43496</v>
      </c>
      <c r="D26">
        <f t="shared" si="0"/>
        <v>31</v>
      </c>
      <c r="E26" s="134" t="str">
        <f t="shared" si="1"/>
        <v>30</v>
      </c>
    </row>
    <row r="27" spans="2:5" x14ac:dyDescent="0.2">
      <c r="B27" s="135">
        <v>43497</v>
      </c>
      <c r="C27" s="135">
        <v>43524</v>
      </c>
      <c r="D27">
        <f t="shared" si="0"/>
        <v>28</v>
      </c>
      <c r="E27" s="134">
        <f t="shared" si="1"/>
        <v>28</v>
      </c>
    </row>
    <row r="28" spans="2:5" x14ac:dyDescent="0.2">
      <c r="B28" s="135">
        <v>43525</v>
      </c>
      <c r="C28" s="135">
        <v>43555</v>
      </c>
      <c r="D28">
        <f t="shared" si="0"/>
        <v>31</v>
      </c>
      <c r="E28" s="134" t="str">
        <f t="shared" si="1"/>
        <v>30</v>
      </c>
    </row>
    <row r="29" spans="2:5" x14ac:dyDescent="0.2">
      <c r="B29" s="135">
        <v>43556</v>
      </c>
      <c r="C29" s="135">
        <v>43585</v>
      </c>
      <c r="D29">
        <f t="shared" si="0"/>
        <v>30</v>
      </c>
      <c r="E29" s="134">
        <f t="shared" si="1"/>
        <v>30</v>
      </c>
    </row>
    <row r="30" spans="2:5" x14ac:dyDescent="0.2">
      <c r="B30" s="135">
        <v>43586</v>
      </c>
      <c r="C30" s="135">
        <v>43616</v>
      </c>
      <c r="D30">
        <f t="shared" si="0"/>
        <v>31</v>
      </c>
      <c r="E30" s="134" t="str">
        <f t="shared" si="1"/>
        <v>30</v>
      </c>
    </row>
    <row r="31" spans="2:5" x14ac:dyDescent="0.2">
      <c r="B31" s="135">
        <v>43617</v>
      </c>
      <c r="C31" s="135">
        <v>43646</v>
      </c>
      <c r="D31">
        <f t="shared" si="0"/>
        <v>30</v>
      </c>
      <c r="E31" s="134">
        <f t="shared" si="1"/>
        <v>30</v>
      </c>
    </row>
    <row r="32" spans="2:5" x14ac:dyDescent="0.2">
      <c r="B32" s="135">
        <v>43647</v>
      </c>
      <c r="C32" s="135">
        <v>43677</v>
      </c>
      <c r="D32">
        <f t="shared" si="0"/>
        <v>31</v>
      </c>
      <c r="E32" s="134" t="str">
        <f t="shared" si="1"/>
        <v>30</v>
      </c>
    </row>
    <row r="33" spans="2:5" x14ac:dyDescent="0.2">
      <c r="B33" s="135">
        <v>43678</v>
      </c>
      <c r="C33" s="135">
        <v>43708</v>
      </c>
      <c r="D33">
        <f t="shared" si="0"/>
        <v>31</v>
      </c>
      <c r="E33" s="134" t="str">
        <f t="shared" si="1"/>
        <v>30</v>
      </c>
    </row>
    <row r="34" spans="2:5" x14ac:dyDescent="0.2">
      <c r="B34" s="135">
        <v>43709</v>
      </c>
      <c r="C34" s="135">
        <v>43738</v>
      </c>
      <c r="D34">
        <f t="shared" si="0"/>
        <v>30</v>
      </c>
      <c r="E34" s="134">
        <f t="shared" si="1"/>
        <v>30</v>
      </c>
    </row>
    <row r="35" spans="2:5" x14ac:dyDescent="0.2">
      <c r="B35" s="135">
        <v>43739</v>
      </c>
      <c r="C35" s="135">
        <v>43769</v>
      </c>
      <c r="D35">
        <f t="shared" si="0"/>
        <v>31</v>
      </c>
      <c r="E35" s="134" t="str">
        <f t="shared" si="1"/>
        <v>30</v>
      </c>
    </row>
    <row r="36" spans="2:5" x14ac:dyDescent="0.2">
      <c r="B36" s="135">
        <v>43770</v>
      </c>
      <c r="C36" s="135">
        <v>43799</v>
      </c>
      <c r="D36">
        <f t="shared" si="0"/>
        <v>30</v>
      </c>
      <c r="E36" s="134">
        <f t="shared" si="1"/>
        <v>30</v>
      </c>
    </row>
    <row r="37" spans="2:5" x14ac:dyDescent="0.2">
      <c r="B37" s="135">
        <v>43800</v>
      </c>
      <c r="C37" s="135">
        <v>43830</v>
      </c>
      <c r="D37">
        <f t="shared" si="0"/>
        <v>31</v>
      </c>
      <c r="E37" s="134" t="str">
        <f t="shared" si="1"/>
        <v>30</v>
      </c>
    </row>
    <row r="38" spans="2:5" x14ac:dyDescent="0.2">
      <c r="B38" s="135">
        <v>43831</v>
      </c>
      <c r="C38" s="135">
        <v>43861</v>
      </c>
      <c r="D38">
        <f t="shared" si="0"/>
        <v>31</v>
      </c>
      <c r="E38" s="134" t="str">
        <f t="shared" si="1"/>
        <v>30</v>
      </c>
    </row>
    <row r="39" spans="2:5" x14ac:dyDescent="0.2">
      <c r="B39" s="135">
        <v>43862</v>
      </c>
      <c r="C39" s="135">
        <v>43890</v>
      </c>
      <c r="D39">
        <f t="shared" si="0"/>
        <v>29</v>
      </c>
      <c r="E39" s="134">
        <f t="shared" si="1"/>
        <v>29</v>
      </c>
    </row>
    <row r="40" spans="2:5" x14ac:dyDescent="0.2">
      <c r="B40" s="135">
        <v>43891</v>
      </c>
      <c r="C40" s="135">
        <v>43921</v>
      </c>
      <c r="D40">
        <f t="shared" si="0"/>
        <v>31</v>
      </c>
      <c r="E40" s="134" t="str">
        <f t="shared" si="1"/>
        <v>30</v>
      </c>
    </row>
    <row r="41" spans="2:5" x14ac:dyDescent="0.2">
      <c r="B41" s="135">
        <v>43922</v>
      </c>
      <c r="C41" s="135">
        <v>43951</v>
      </c>
      <c r="D41">
        <f t="shared" si="0"/>
        <v>30</v>
      </c>
      <c r="E41" s="134">
        <f t="shared" si="1"/>
        <v>30</v>
      </c>
    </row>
    <row r="42" spans="2:5" x14ac:dyDescent="0.2">
      <c r="B42" s="135">
        <v>43952</v>
      </c>
      <c r="C42" s="135">
        <v>43982</v>
      </c>
      <c r="D42">
        <f t="shared" si="0"/>
        <v>31</v>
      </c>
      <c r="E42" s="134" t="str">
        <f t="shared" si="1"/>
        <v>30</v>
      </c>
    </row>
    <row r="43" spans="2:5" x14ac:dyDescent="0.2">
      <c r="B43" s="135">
        <v>43983</v>
      </c>
      <c r="C43" s="135">
        <v>44012</v>
      </c>
      <c r="D43">
        <f t="shared" si="0"/>
        <v>30</v>
      </c>
      <c r="E43" s="134">
        <f t="shared" si="1"/>
        <v>30</v>
      </c>
    </row>
    <row r="44" spans="2:5" x14ac:dyDescent="0.2">
      <c r="B44" s="135">
        <v>44013</v>
      </c>
      <c r="C44" s="135">
        <v>44043</v>
      </c>
      <c r="D44">
        <f t="shared" si="0"/>
        <v>31</v>
      </c>
      <c r="E44" s="134" t="str">
        <f t="shared" si="1"/>
        <v>30</v>
      </c>
    </row>
    <row r="45" spans="2:5" x14ac:dyDescent="0.2">
      <c r="B45" s="135">
        <v>44044</v>
      </c>
      <c r="C45" s="135">
        <v>44074</v>
      </c>
      <c r="D45">
        <f t="shared" si="0"/>
        <v>31</v>
      </c>
      <c r="E45" s="134" t="str">
        <f t="shared" si="1"/>
        <v>30</v>
      </c>
    </row>
    <row r="46" spans="2:5" x14ac:dyDescent="0.2">
      <c r="B46" s="135">
        <v>44075</v>
      </c>
      <c r="C46" s="135">
        <v>44104</v>
      </c>
      <c r="D46">
        <f t="shared" si="0"/>
        <v>30</v>
      </c>
      <c r="E46" s="134">
        <f t="shared" si="1"/>
        <v>30</v>
      </c>
    </row>
    <row r="47" spans="2:5" x14ac:dyDescent="0.2">
      <c r="B47" s="135">
        <v>44105</v>
      </c>
      <c r="C47" s="135">
        <v>44135</v>
      </c>
      <c r="D47">
        <f t="shared" si="0"/>
        <v>31</v>
      </c>
      <c r="E47" s="134" t="str">
        <f t="shared" si="1"/>
        <v>30</v>
      </c>
    </row>
    <row r="48" spans="2:5" x14ac:dyDescent="0.2">
      <c r="B48" s="135">
        <v>44136</v>
      </c>
      <c r="C48" s="135">
        <v>44165</v>
      </c>
      <c r="D48">
        <f t="shared" si="0"/>
        <v>30</v>
      </c>
      <c r="E48" s="134">
        <f t="shared" si="1"/>
        <v>30</v>
      </c>
    </row>
    <row r="49" spans="2:5" x14ac:dyDescent="0.2">
      <c r="B49" s="135">
        <v>44166</v>
      </c>
      <c r="C49" s="135">
        <v>44196</v>
      </c>
      <c r="D49">
        <f>_xlfn.DAYS(C49+1,B49)</f>
        <v>31</v>
      </c>
      <c r="E49" s="134" t="str">
        <f t="shared" si="1"/>
        <v>30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33"/>
  <sheetViews>
    <sheetView showGridLines="0" topLeftCell="A25" zoomScaleNormal="100" workbookViewId="0">
      <selection activeCell="M17" sqref="M17:P17"/>
    </sheetView>
  </sheetViews>
  <sheetFormatPr baseColWidth="10" defaultRowHeight="12.75" x14ac:dyDescent="0.2"/>
  <cols>
    <col min="1" max="1" width="1.42578125" customWidth="1"/>
    <col min="2" max="2" width="12.28515625" customWidth="1"/>
    <col min="3" max="3" width="12" customWidth="1"/>
    <col min="4" max="4" width="12.42578125" customWidth="1"/>
    <col min="5" max="5" width="11.5703125" customWidth="1"/>
    <col min="6" max="6" width="12.140625" customWidth="1"/>
    <col min="7" max="7" width="13" customWidth="1"/>
    <col min="8" max="8" width="15.5703125" customWidth="1"/>
    <col min="9" max="10" width="15.7109375" customWidth="1"/>
    <col min="11" max="11" width="20.7109375" customWidth="1"/>
    <col min="12" max="12" width="37.140625" customWidth="1"/>
    <col min="13" max="13" width="19.85546875" customWidth="1"/>
    <col min="14" max="14" width="21.5703125" customWidth="1"/>
    <col min="15" max="16" width="15.7109375" customWidth="1"/>
  </cols>
  <sheetData>
    <row r="2" spans="2:16" ht="11.25" customHeight="1" x14ac:dyDescent="0.2"/>
    <row r="3" spans="2:16" ht="9" customHeight="1" x14ac:dyDescent="0.2">
      <c r="B3" s="188"/>
      <c r="C3" s="188"/>
      <c r="D3" s="188"/>
      <c r="E3" s="188"/>
      <c r="F3" s="188"/>
      <c r="G3" s="188"/>
      <c r="H3" s="188"/>
      <c r="I3" s="188"/>
      <c r="J3" s="188"/>
      <c r="K3" s="188"/>
      <c r="L3" s="188"/>
      <c r="M3" s="188"/>
      <c r="N3" s="188"/>
    </row>
    <row r="4" spans="2:16" ht="11.25" customHeight="1" x14ac:dyDescent="0.2"/>
    <row r="5" spans="2:16" ht="18" x14ac:dyDescent="0.25">
      <c r="B5" s="206" t="s">
        <v>96</v>
      </c>
      <c r="C5" s="207"/>
      <c r="D5" s="207"/>
      <c r="E5" s="207"/>
      <c r="F5" s="207"/>
      <c r="G5" s="207"/>
    </row>
    <row r="6" spans="2:16" ht="13.5" thickBot="1" x14ac:dyDescent="0.25">
      <c r="B6" s="239" t="s">
        <v>104</v>
      </c>
      <c r="C6" s="239"/>
      <c r="D6" s="239"/>
    </row>
    <row r="7" spans="2:16" x14ac:dyDescent="0.2">
      <c r="B7" s="210" t="str">
        <f>'Abrechnung FIM'!F2</f>
        <v xml:space="preserve">Betriebe-Kd.-Nr.:
</v>
      </c>
      <c r="C7" s="211"/>
      <c r="D7" s="220" t="s">
        <v>101</v>
      </c>
      <c r="E7" s="221"/>
      <c r="F7" s="221"/>
      <c r="G7" s="221"/>
      <c r="H7" s="221"/>
      <c r="I7" s="221"/>
      <c r="J7" s="221"/>
      <c r="K7" s="222"/>
      <c r="L7" s="207"/>
      <c r="M7" s="207"/>
      <c r="N7" s="207"/>
    </row>
    <row r="8" spans="2:16" x14ac:dyDescent="0.2">
      <c r="B8" s="208" t="str">
        <f>'Abrechnung FIM'!C5</f>
        <v>Maßnahmenummer:</v>
      </c>
      <c r="C8" s="209"/>
      <c r="D8" s="214" t="s">
        <v>119</v>
      </c>
      <c r="E8" s="215"/>
      <c r="F8" s="215"/>
      <c r="G8" s="215"/>
      <c r="H8" s="215"/>
      <c r="I8" s="215"/>
      <c r="J8" s="215"/>
      <c r="K8" s="216"/>
      <c r="L8" s="207"/>
      <c r="M8" s="207"/>
      <c r="N8" s="207"/>
    </row>
    <row r="9" spans="2:16" x14ac:dyDescent="0.2">
      <c r="B9" s="208" t="str">
        <f>'Abrechnung FIM'!H5</f>
        <v>Maßnahmeträger:</v>
      </c>
      <c r="C9" s="209"/>
      <c r="D9" s="214" t="s">
        <v>129</v>
      </c>
      <c r="E9" s="215"/>
      <c r="F9" s="215"/>
      <c r="G9" s="215"/>
      <c r="H9" s="215"/>
      <c r="I9" s="215"/>
      <c r="J9" s="215"/>
      <c r="K9" s="216"/>
      <c r="L9" s="207"/>
      <c r="M9" s="207"/>
      <c r="N9" s="207"/>
    </row>
    <row r="10" spans="2:16" ht="13.5" thickBot="1" x14ac:dyDescent="0.25">
      <c r="B10" s="208" t="str">
        <f>'Abrechnung FIM'!AB5</f>
        <v>Datum:</v>
      </c>
      <c r="C10" s="209"/>
      <c r="D10" s="214" t="s">
        <v>102</v>
      </c>
      <c r="E10" s="215"/>
      <c r="F10" s="215"/>
      <c r="G10" s="215"/>
      <c r="H10" s="215"/>
      <c r="I10" s="215"/>
      <c r="J10" s="215"/>
      <c r="K10" s="216"/>
      <c r="L10" s="207"/>
      <c r="M10" s="207"/>
      <c r="N10" s="207"/>
    </row>
    <row r="11" spans="2:16" x14ac:dyDescent="0.2">
      <c r="B11" s="208" t="s">
        <v>118</v>
      </c>
      <c r="C11" s="209"/>
      <c r="D11" s="214" t="s">
        <v>103</v>
      </c>
      <c r="E11" s="215"/>
      <c r="F11" s="215"/>
      <c r="G11" s="215"/>
      <c r="H11" s="215"/>
      <c r="I11" s="215"/>
      <c r="J11" s="215"/>
      <c r="K11" s="216"/>
      <c r="M11" s="226" t="s">
        <v>113</v>
      </c>
      <c r="N11" s="227"/>
      <c r="O11" s="227"/>
      <c r="P11" s="228"/>
    </row>
    <row r="12" spans="2:16" x14ac:dyDescent="0.2">
      <c r="B12" s="208" t="str">
        <f>'Abrechnung FIM'!O9</f>
        <v xml:space="preserve">Antragstellende Behörde: </v>
      </c>
      <c r="C12" s="209"/>
      <c r="D12" s="214" t="s">
        <v>107</v>
      </c>
      <c r="E12" s="215"/>
      <c r="F12" s="215"/>
      <c r="G12" s="215"/>
      <c r="H12" s="215"/>
      <c r="I12" s="215"/>
      <c r="J12" s="215"/>
      <c r="K12" s="216"/>
      <c r="L12" s="195"/>
      <c r="M12" s="229"/>
      <c r="N12" s="230"/>
      <c r="O12" s="230"/>
      <c r="P12" s="231"/>
    </row>
    <row r="13" spans="2:16" ht="26.25" customHeight="1" x14ac:dyDescent="0.2">
      <c r="B13" s="212" t="str">
        <f>'Abrechnung FIM'!B12:C12</f>
        <v>Bevollmächtigter Dritter:</v>
      </c>
      <c r="C13" s="213"/>
      <c r="D13" s="223" t="s">
        <v>130</v>
      </c>
      <c r="E13" s="224"/>
      <c r="F13" s="224"/>
      <c r="G13" s="224"/>
      <c r="H13" s="224"/>
      <c r="I13" s="224"/>
      <c r="J13" s="224"/>
      <c r="K13" s="225"/>
      <c r="M13" s="217" t="s">
        <v>111</v>
      </c>
      <c r="N13" s="232"/>
      <c r="O13" s="232"/>
      <c r="P13" s="233"/>
    </row>
    <row r="14" spans="2:16" x14ac:dyDescent="0.2">
      <c r="B14" s="208" t="str">
        <f>'Abrechnung FIM'!C17</f>
        <v>Art der FIM:</v>
      </c>
      <c r="C14" s="209"/>
      <c r="D14" s="214" t="s">
        <v>120</v>
      </c>
      <c r="E14" s="215"/>
      <c r="F14" s="215"/>
      <c r="G14" s="215"/>
      <c r="H14" s="215"/>
      <c r="I14" s="215"/>
      <c r="J14" s="215"/>
      <c r="K14" s="216"/>
      <c r="L14" s="195"/>
      <c r="M14" s="229"/>
      <c r="N14" s="230"/>
      <c r="O14" s="230"/>
      <c r="P14" s="231"/>
    </row>
    <row r="15" spans="2:16" x14ac:dyDescent="0.2">
      <c r="B15" s="208" t="str">
        <f>'Abrechnung FIM'!U17</f>
        <v>Monat:</v>
      </c>
      <c r="C15" s="209"/>
      <c r="D15" s="214" t="s">
        <v>108</v>
      </c>
      <c r="E15" s="215"/>
      <c r="F15" s="215"/>
      <c r="G15" s="215"/>
      <c r="H15" s="215"/>
      <c r="I15" s="215"/>
      <c r="J15" s="215"/>
      <c r="K15" s="216"/>
      <c r="M15" s="234" t="s">
        <v>128</v>
      </c>
      <c r="N15" s="230"/>
      <c r="O15" s="230"/>
      <c r="P15" s="231"/>
    </row>
    <row r="16" spans="2:16" x14ac:dyDescent="0.2">
      <c r="B16" s="208" t="s">
        <v>99</v>
      </c>
      <c r="C16" s="209"/>
      <c r="D16" s="214" t="s">
        <v>109</v>
      </c>
      <c r="E16" s="215"/>
      <c r="F16" s="215"/>
      <c r="G16" s="215"/>
      <c r="H16" s="215"/>
      <c r="I16" s="215"/>
      <c r="J16" s="215"/>
      <c r="K16" s="216"/>
      <c r="L16" s="195"/>
      <c r="M16" s="194"/>
      <c r="N16" s="195"/>
      <c r="O16" s="182"/>
      <c r="P16" s="185"/>
    </row>
    <row r="17" spans="2:16" x14ac:dyDescent="0.2">
      <c r="B17" s="208" t="str">
        <f>'Abrechnung FIM'!C19</f>
        <v>Kreditinstitut:</v>
      </c>
      <c r="C17" s="209"/>
      <c r="D17" s="214" t="s">
        <v>136</v>
      </c>
      <c r="E17" s="215"/>
      <c r="F17" s="215"/>
      <c r="G17" s="215"/>
      <c r="H17" s="215"/>
      <c r="I17" s="215"/>
      <c r="J17" s="215"/>
      <c r="K17" s="216"/>
      <c r="M17" s="217" t="s">
        <v>112</v>
      </c>
      <c r="N17" s="218"/>
      <c r="O17" s="218"/>
      <c r="P17" s="219"/>
    </row>
    <row r="18" spans="2:16" ht="13.5" thickBot="1" x14ac:dyDescent="0.25">
      <c r="B18" s="208" t="str">
        <f>'Abrechnung FIM'!C23</f>
        <v>Kassenzeichen:</v>
      </c>
      <c r="C18" s="209"/>
      <c r="D18" s="214" t="s">
        <v>110</v>
      </c>
      <c r="E18" s="215"/>
      <c r="F18" s="215"/>
      <c r="G18" s="215"/>
      <c r="H18" s="215"/>
      <c r="I18" s="215"/>
      <c r="J18" s="215"/>
      <c r="K18" s="216"/>
      <c r="M18" s="196"/>
      <c r="N18" s="171"/>
      <c r="O18" s="171"/>
      <c r="P18" s="172"/>
    </row>
    <row r="19" spans="2:16" ht="26.25" customHeight="1" thickBot="1" x14ac:dyDescent="0.25">
      <c r="B19" s="235" t="s">
        <v>134</v>
      </c>
      <c r="C19" s="236"/>
      <c r="D19" s="237" t="s">
        <v>135</v>
      </c>
      <c r="E19" s="236"/>
      <c r="F19" s="236"/>
      <c r="G19" s="236"/>
      <c r="H19" s="236"/>
      <c r="I19" s="236"/>
      <c r="J19" s="236"/>
      <c r="K19" s="238"/>
    </row>
    <row r="20" spans="2:16" ht="13.5" thickBot="1" x14ac:dyDescent="0.25"/>
    <row r="21" spans="2:16" x14ac:dyDescent="0.2">
      <c r="B21" s="168" t="s">
        <v>100</v>
      </c>
      <c r="C21" s="169"/>
      <c r="D21" s="169"/>
      <c r="E21" s="169"/>
      <c r="F21" s="169"/>
      <c r="G21" s="169"/>
      <c r="H21" s="169"/>
      <c r="I21" s="169"/>
      <c r="J21" s="169"/>
      <c r="K21" s="170"/>
    </row>
    <row r="22" spans="2:16" ht="13.5" thickBot="1" x14ac:dyDescent="0.25">
      <c r="B22" s="187" t="s">
        <v>160</v>
      </c>
      <c r="C22" s="171"/>
      <c r="D22" s="171"/>
      <c r="E22" s="171"/>
      <c r="F22" s="171"/>
      <c r="G22" s="171"/>
      <c r="H22" s="171"/>
      <c r="I22" s="171"/>
      <c r="J22" s="171"/>
      <c r="K22" s="172"/>
      <c r="L22" s="193"/>
    </row>
    <row r="23" spans="2:16" x14ac:dyDescent="0.2">
      <c r="B23" s="181"/>
      <c r="C23" s="182"/>
      <c r="D23" s="182"/>
      <c r="E23" s="182"/>
      <c r="F23" s="182"/>
      <c r="G23" s="182"/>
      <c r="H23" s="182"/>
      <c r="I23" s="182"/>
      <c r="J23" s="182"/>
    </row>
    <row r="24" spans="2:16" ht="13.5" thickBot="1" x14ac:dyDescent="0.25">
      <c r="B24" s="239" t="s">
        <v>104</v>
      </c>
      <c r="C24" s="239"/>
      <c r="D24" s="239"/>
      <c r="E24" s="182"/>
      <c r="F24" s="182"/>
      <c r="G24" s="182"/>
      <c r="H24" s="182"/>
      <c r="I24" s="182"/>
      <c r="J24" s="182"/>
    </row>
    <row r="25" spans="2:16" ht="91.5" customHeight="1" x14ac:dyDescent="0.2">
      <c r="B25" s="176" t="s">
        <v>50</v>
      </c>
      <c r="C25" s="177" t="s">
        <v>51</v>
      </c>
      <c r="D25" s="178" t="s">
        <v>52</v>
      </c>
      <c r="E25" s="177" t="s">
        <v>2</v>
      </c>
      <c r="F25" s="177" t="s">
        <v>10</v>
      </c>
      <c r="G25" s="179" t="s">
        <v>46</v>
      </c>
      <c r="H25" s="179" t="s">
        <v>69</v>
      </c>
      <c r="I25" s="179" t="s">
        <v>70</v>
      </c>
      <c r="J25" s="179" t="s">
        <v>71</v>
      </c>
      <c r="K25" s="179" t="s">
        <v>86</v>
      </c>
      <c r="L25" s="179" t="s">
        <v>13</v>
      </c>
      <c r="M25" s="179" t="s">
        <v>53</v>
      </c>
      <c r="N25" s="179" t="s">
        <v>55</v>
      </c>
      <c r="O25" s="179" t="s">
        <v>33</v>
      </c>
      <c r="P25" s="180" t="s">
        <v>89</v>
      </c>
    </row>
    <row r="26" spans="2:16" ht="1.5" customHeight="1" x14ac:dyDescent="0.2">
      <c r="B26" s="166"/>
      <c r="C26" s="165"/>
      <c r="D26" s="165"/>
      <c r="E26" s="165"/>
      <c r="F26" s="165"/>
      <c r="G26" s="165"/>
      <c r="H26" s="165"/>
      <c r="I26" s="165"/>
      <c r="J26" s="165"/>
      <c r="K26" s="165"/>
      <c r="L26" s="165"/>
      <c r="M26" s="165"/>
      <c r="N26" s="165"/>
      <c r="O26" s="165"/>
      <c r="P26" s="167"/>
    </row>
    <row r="27" spans="2:16" ht="409.6" customHeight="1" thickBot="1" x14ac:dyDescent="0.25">
      <c r="B27" s="173" t="s">
        <v>121</v>
      </c>
      <c r="C27" s="174" t="s">
        <v>114</v>
      </c>
      <c r="D27" s="174" t="s">
        <v>131</v>
      </c>
      <c r="E27" s="174" t="s">
        <v>115</v>
      </c>
      <c r="F27" s="174" t="s">
        <v>116</v>
      </c>
      <c r="G27" s="174" t="s">
        <v>122</v>
      </c>
      <c r="H27" s="174" t="s">
        <v>97</v>
      </c>
      <c r="I27" s="174" t="s">
        <v>117</v>
      </c>
      <c r="J27" s="174" t="s">
        <v>98</v>
      </c>
      <c r="K27" s="174" t="s">
        <v>123</v>
      </c>
      <c r="L27" s="192" t="s">
        <v>124</v>
      </c>
      <c r="M27" s="174" t="s">
        <v>125</v>
      </c>
      <c r="N27" s="174" t="s">
        <v>126</v>
      </c>
      <c r="O27" s="174" t="s">
        <v>133</v>
      </c>
      <c r="P27" s="175" t="s">
        <v>127</v>
      </c>
    </row>
    <row r="28" spans="2:16" ht="7.5" customHeight="1" x14ac:dyDescent="0.2">
      <c r="L28" s="189"/>
      <c r="M28" s="164"/>
    </row>
    <row r="29" spans="2:16" ht="15.75" thickBot="1" x14ac:dyDescent="0.25">
      <c r="B29" s="239" t="s">
        <v>105</v>
      </c>
      <c r="C29" s="239"/>
      <c r="L29" s="189"/>
    </row>
    <row r="30" spans="2:16" ht="15" x14ac:dyDescent="0.2">
      <c r="B30" s="183" t="s">
        <v>106</v>
      </c>
      <c r="C30" s="169"/>
      <c r="D30" s="169"/>
      <c r="E30" s="169"/>
      <c r="F30" s="169"/>
      <c r="G30" s="169"/>
      <c r="H30" s="169"/>
      <c r="I30" s="169"/>
      <c r="J30" s="169"/>
      <c r="K30" s="169"/>
      <c r="L30" s="190"/>
      <c r="M30" s="169"/>
      <c r="N30" s="169"/>
      <c r="O30" s="169"/>
      <c r="P30" s="170"/>
    </row>
    <row r="31" spans="2:16" ht="15" x14ac:dyDescent="0.2">
      <c r="B31" s="184" t="s">
        <v>137</v>
      </c>
      <c r="C31" s="182"/>
      <c r="D31" s="182"/>
      <c r="E31" s="182"/>
      <c r="F31" s="182"/>
      <c r="G31" s="182"/>
      <c r="H31" s="182"/>
      <c r="I31" s="182"/>
      <c r="J31" s="182"/>
      <c r="K31" s="182"/>
      <c r="L31" s="191"/>
      <c r="M31" s="182"/>
      <c r="N31" s="182"/>
      <c r="O31" s="182"/>
      <c r="P31" s="185"/>
    </row>
    <row r="32" spans="2:16" ht="15" x14ac:dyDescent="0.2">
      <c r="B32" s="184" t="s">
        <v>138</v>
      </c>
      <c r="C32" s="182"/>
      <c r="D32" s="182"/>
      <c r="E32" s="182"/>
      <c r="F32" s="182"/>
      <c r="G32" s="182"/>
      <c r="H32" s="182"/>
      <c r="I32" s="182"/>
      <c r="J32" s="182"/>
      <c r="K32" s="182"/>
      <c r="L32" s="191"/>
      <c r="M32" s="182"/>
      <c r="N32" s="182"/>
      <c r="O32" s="182"/>
      <c r="P32" s="185"/>
    </row>
    <row r="33" spans="2:16" ht="13.5" thickBot="1" x14ac:dyDescent="0.25">
      <c r="B33" s="186" t="s">
        <v>132</v>
      </c>
      <c r="C33" s="171"/>
      <c r="D33" s="171"/>
      <c r="E33" s="171"/>
      <c r="F33" s="171"/>
      <c r="G33" s="171"/>
      <c r="H33" s="171"/>
      <c r="I33" s="171"/>
      <c r="J33" s="171"/>
      <c r="K33" s="171"/>
      <c r="L33" s="171"/>
      <c r="M33" s="171"/>
      <c r="N33" s="171"/>
      <c r="O33" s="171"/>
      <c r="P33" s="172"/>
    </row>
  </sheetData>
  <sheetProtection algorithmName="SHA-512" hashValue="57m72yfOOCbXoD6Qn40C1UBt3jnRAje8J6o+haQvoDuLIWCf97seAR/FDXfLn+mvWDp30M9/6hmjzVxwnwFChg==" saltValue="lCCi3H62IZHvqa4O0HCNwQ==" spinCount="100000" sheet="1" objects="1" scenarios="1" selectLockedCells="1"/>
  <mergeCells count="39">
    <mergeCell ref="B19:C19"/>
    <mergeCell ref="D19:K19"/>
    <mergeCell ref="B29:C29"/>
    <mergeCell ref="B6:D6"/>
    <mergeCell ref="B24:D24"/>
    <mergeCell ref="M11:P12"/>
    <mergeCell ref="M13:P13"/>
    <mergeCell ref="M14:P14"/>
    <mergeCell ref="M15:P15"/>
    <mergeCell ref="D18:K18"/>
    <mergeCell ref="L7:N7"/>
    <mergeCell ref="L9:N9"/>
    <mergeCell ref="L8:N8"/>
    <mergeCell ref="L10:N10"/>
    <mergeCell ref="B18:C18"/>
    <mergeCell ref="M17:P17"/>
    <mergeCell ref="D7:K7"/>
    <mergeCell ref="D8:K8"/>
    <mergeCell ref="D9:K9"/>
    <mergeCell ref="D10:K10"/>
    <mergeCell ref="D11:K11"/>
    <mergeCell ref="D12:K12"/>
    <mergeCell ref="D13:K13"/>
    <mergeCell ref="D14:K14"/>
    <mergeCell ref="D15:K15"/>
    <mergeCell ref="D16:K16"/>
    <mergeCell ref="B5:G5"/>
    <mergeCell ref="B17:C17"/>
    <mergeCell ref="B7:C7"/>
    <mergeCell ref="B8:C8"/>
    <mergeCell ref="B9:C9"/>
    <mergeCell ref="B10:C10"/>
    <mergeCell ref="B11:C11"/>
    <mergeCell ref="B12:C12"/>
    <mergeCell ref="B13:C13"/>
    <mergeCell ref="B14:C14"/>
    <mergeCell ref="B15:C15"/>
    <mergeCell ref="B16:C16"/>
    <mergeCell ref="D17:K17"/>
  </mergeCells>
  <hyperlinks>
    <hyperlink ref="M13" r:id="rId1" display="www.arbeitsagentur.de - Flüchtlingsintegrationsmaßnahmen"/>
    <hyperlink ref="M17:P17" r:id="rId2" display="BMAS - Arbeitsmarktprogramm Flüchtlingsintegrationsmaßnahmen (FIM)"/>
    <hyperlink ref="B24:D24" location="'Abrechnung FIM'!A1" display="Tabellenblatt Abrechnung FIM:"/>
    <hyperlink ref="B29:C29" location="'TN-Nr. 1'!A1" display="Tabellenblätter TN-NR. …"/>
    <hyperlink ref="B6:D6" location="'Abrechnung FIM'!A1" display="Tabellenblatt Abrechnung FIM:"/>
  </hyperlinks>
  <printOptions horizontalCentered="1" verticalCentered="1"/>
  <pageMargins left="0.31496062992125984" right="0.31496062992125984" top="0.78740157480314965" bottom="0.78740157480314965" header="0.31496062992125984" footer="0.31496062992125984"/>
  <pageSetup paperSize="9" scale="52" orientation="landscape" verticalDpi="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6"/>
  </sheetPr>
  <dimension ref="A1:AW53"/>
  <sheetViews>
    <sheetView showGridLines="0" tabSelected="1" topLeftCell="A31" zoomScale="85" zoomScaleNormal="85" workbookViewId="0">
      <selection activeCell="AF2" sqref="AF2:AK2"/>
    </sheetView>
  </sheetViews>
  <sheetFormatPr baseColWidth="10" defaultColWidth="11.42578125" defaultRowHeight="12.75" x14ac:dyDescent="0.2"/>
  <cols>
    <col min="1" max="1" width="0.85546875" style="9" customWidth="1"/>
    <col min="2" max="2" width="6.5703125" style="9" customWidth="1"/>
    <col min="3" max="3" width="23" style="9" customWidth="1"/>
    <col min="4" max="4" width="0.85546875" style="22" customWidth="1"/>
    <col min="5" max="5" width="19.7109375" style="9" customWidth="1"/>
    <col min="6" max="6" width="22.28515625" style="9" customWidth="1"/>
    <col min="7" max="7" width="12" style="9" customWidth="1"/>
    <col min="8" max="8" width="11.7109375" style="9" customWidth="1"/>
    <col min="9" max="9" width="5.7109375" style="9" customWidth="1"/>
    <col min="10" max="10" width="0.7109375" style="9" customWidth="1"/>
    <col min="11" max="11" width="5.7109375" style="9" customWidth="1"/>
    <col min="12" max="12" width="0.7109375" style="9" customWidth="1"/>
    <col min="13" max="13" width="5.7109375" style="9" customWidth="1"/>
    <col min="14" max="14" width="0.7109375" style="9" customWidth="1"/>
    <col min="15" max="15" width="5.7109375" style="9" customWidth="1"/>
    <col min="16" max="16" width="0.7109375" style="9" customWidth="1"/>
    <col min="17" max="17" width="5.7109375" style="9" customWidth="1"/>
    <col min="18" max="18" width="0.7109375" style="9" customWidth="1"/>
    <col min="19" max="19" width="3.28515625" style="9" customWidth="1"/>
    <col min="20" max="20" width="14.85546875" style="9" customWidth="1"/>
    <col min="21" max="21" width="14.42578125" style="9" customWidth="1"/>
    <col min="22" max="22" width="14.42578125" style="9" hidden="1" customWidth="1"/>
    <col min="23" max="23" width="14.42578125" style="9" customWidth="1"/>
    <col min="24" max="24" width="14.42578125" style="9" hidden="1" customWidth="1"/>
    <col min="25" max="25" width="14.5703125" style="9" customWidth="1"/>
    <col min="26" max="26" width="11.42578125" style="9" hidden="1" customWidth="1"/>
    <col min="27" max="27" width="12.28515625" style="9" customWidth="1"/>
    <col min="28" max="28" width="9" style="9" customWidth="1"/>
    <col min="29" max="29" width="6.42578125" style="9" customWidth="1"/>
    <col min="30" max="30" width="10.42578125" style="9" customWidth="1"/>
    <col min="31" max="31" width="8" style="9" customWidth="1"/>
    <col min="32" max="32" width="7" style="9" customWidth="1"/>
    <col min="33" max="33" width="3.7109375" style="9" customWidth="1"/>
    <col min="34" max="34" width="12.85546875" style="9" customWidth="1"/>
    <col min="35" max="36" width="8" style="9" customWidth="1"/>
    <col min="37" max="37" width="19.140625" style="9" customWidth="1"/>
    <col min="38" max="38" width="0.140625" style="9" customWidth="1"/>
    <col min="39" max="39" width="2" style="9" customWidth="1"/>
    <col min="40" max="40" width="18.28515625" style="9" customWidth="1"/>
    <col min="41" max="41" width="17.7109375" style="9" customWidth="1"/>
    <col min="42" max="42" width="16.7109375" style="9" customWidth="1"/>
    <col min="43" max="43" width="7.5703125" style="9" customWidth="1"/>
    <col min="44" max="44" width="8.5703125" style="9" customWidth="1"/>
    <col min="45" max="16384" width="11.42578125" style="9"/>
  </cols>
  <sheetData>
    <row r="1" spans="2:41" ht="44.25" customHeight="1" thickBot="1" x14ac:dyDescent="0.8">
      <c r="B1" s="4"/>
      <c r="C1" s="24"/>
      <c r="D1" s="294" t="s">
        <v>5</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row>
    <row r="2" spans="2:41" ht="19.5" customHeight="1" thickBot="1" x14ac:dyDescent="0.25">
      <c r="C2" s="15">
        <v>3</v>
      </c>
      <c r="D2" s="26"/>
      <c r="E2" s="71"/>
      <c r="F2" s="71" t="s">
        <v>47</v>
      </c>
      <c r="G2" s="296"/>
      <c r="H2" s="297"/>
      <c r="I2" s="67"/>
      <c r="J2" s="67"/>
      <c r="K2" s="67"/>
      <c r="L2" s="67"/>
      <c r="M2" s="67"/>
      <c r="N2" s="67"/>
      <c r="O2" s="67"/>
      <c r="P2" s="67"/>
      <c r="Q2" s="67"/>
      <c r="R2" s="67"/>
      <c r="S2" s="67"/>
      <c r="T2" s="67"/>
      <c r="U2" s="67"/>
      <c r="V2" s="67"/>
      <c r="W2" s="67"/>
      <c r="X2" s="67"/>
      <c r="Y2" s="67"/>
      <c r="Z2" s="67"/>
      <c r="AA2" s="67"/>
      <c r="AB2" s="67"/>
      <c r="AC2" s="67"/>
      <c r="AD2" s="67"/>
      <c r="AE2" s="67"/>
      <c r="AF2" s="282" t="s">
        <v>139</v>
      </c>
      <c r="AG2" s="283"/>
      <c r="AH2" s="283"/>
      <c r="AI2" s="283"/>
      <c r="AJ2" s="283"/>
      <c r="AK2" s="284"/>
    </row>
    <row r="3" spans="2:41" ht="25.5" customHeight="1" thickBot="1" x14ac:dyDescent="0.25">
      <c r="C3" s="15"/>
      <c r="D3" s="26"/>
      <c r="E3" s="71"/>
      <c r="F3" s="71"/>
      <c r="G3" s="99"/>
      <c r="H3" s="100"/>
      <c r="I3" s="67"/>
      <c r="J3" s="67"/>
      <c r="K3" s="67"/>
      <c r="L3" s="67"/>
      <c r="M3" s="67"/>
      <c r="N3" s="67"/>
      <c r="O3" s="67"/>
      <c r="P3" s="67"/>
      <c r="Q3" s="67"/>
      <c r="R3" s="67"/>
      <c r="S3" s="67"/>
      <c r="T3" s="67"/>
      <c r="U3" s="67"/>
      <c r="V3" s="67"/>
      <c r="W3" s="67"/>
      <c r="X3" s="67"/>
      <c r="Y3" s="67"/>
      <c r="Z3" s="67"/>
      <c r="AA3" s="67"/>
      <c r="AB3" s="67"/>
      <c r="AC3" s="67"/>
      <c r="AD3" s="67"/>
      <c r="AE3" s="67"/>
    </row>
    <row r="4" spans="2:41" ht="6" customHeight="1" x14ac:dyDescent="0.2">
      <c r="B4" s="42"/>
      <c r="C4" s="43"/>
      <c r="D4" s="44"/>
      <c r="E4" s="43"/>
      <c r="F4" s="43"/>
      <c r="G4" s="43"/>
      <c r="H4" s="43"/>
      <c r="I4" s="43"/>
      <c r="J4" s="43"/>
      <c r="K4" s="43"/>
      <c r="L4" s="43"/>
      <c r="M4" s="43"/>
      <c r="N4" s="43"/>
      <c r="O4" s="43"/>
      <c r="P4" s="43"/>
      <c r="Q4" s="43"/>
      <c r="R4" s="43"/>
      <c r="S4" s="43"/>
      <c r="T4" s="43"/>
      <c r="U4" s="43"/>
      <c r="V4" s="43"/>
      <c r="W4" s="43"/>
      <c r="X4" s="43"/>
      <c r="Y4" s="43"/>
      <c r="Z4" s="43"/>
      <c r="AA4" s="43"/>
      <c r="AB4" s="43"/>
      <c r="AC4" s="45"/>
      <c r="AD4" s="45"/>
      <c r="AE4" s="56"/>
      <c r="AF4" s="55"/>
      <c r="AG4" s="45"/>
      <c r="AH4" s="45"/>
      <c r="AI4" s="45"/>
      <c r="AJ4" s="45"/>
      <c r="AK4" s="280" t="s">
        <v>93</v>
      </c>
      <c r="AL4" s="56"/>
      <c r="AO4" s="66" t="s">
        <v>43</v>
      </c>
    </row>
    <row r="5" spans="2:41" ht="19.5" customHeight="1" x14ac:dyDescent="0.25">
      <c r="B5" s="46"/>
      <c r="C5" s="11" t="s">
        <v>6</v>
      </c>
      <c r="D5" s="16"/>
      <c r="E5" s="296"/>
      <c r="F5" s="297"/>
      <c r="G5" s="23"/>
      <c r="H5" s="11" t="s">
        <v>8</v>
      </c>
      <c r="I5" s="303"/>
      <c r="J5" s="303"/>
      <c r="K5" s="303"/>
      <c r="L5" s="303"/>
      <c r="M5" s="303"/>
      <c r="N5" s="303"/>
      <c r="O5" s="303"/>
      <c r="P5" s="303"/>
      <c r="Q5" s="303"/>
      <c r="R5" s="303"/>
      <c r="S5" s="303"/>
      <c r="T5" s="303"/>
      <c r="U5" s="303"/>
      <c r="V5" s="303"/>
      <c r="W5" s="303"/>
      <c r="X5" s="303"/>
      <c r="Y5" s="303"/>
      <c r="Z5" s="12"/>
      <c r="AA5" s="12"/>
      <c r="AB5" s="103" t="s">
        <v>0</v>
      </c>
      <c r="AC5" s="299"/>
      <c r="AD5" s="299"/>
      <c r="AE5" s="47"/>
      <c r="AF5" s="87" t="s">
        <v>36</v>
      </c>
      <c r="AG5" s="4"/>
      <c r="AH5" s="4"/>
      <c r="AI5" s="4"/>
      <c r="AJ5" s="4"/>
      <c r="AK5" s="281"/>
      <c r="AL5" s="47"/>
      <c r="AO5" s="66" t="s">
        <v>44</v>
      </c>
    </row>
    <row r="6" spans="2:41" ht="3.75" customHeight="1" x14ac:dyDescent="0.25">
      <c r="B6" s="46"/>
      <c r="C6" s="11"/>
      <c r="D6" s="16"/>
      <c r="E6" s="11"/>
      <c r="F6" s="11"/>
      <c r="G6" s="151"/>
      <c r="H6" s="151"/>
      <c r="I6" s="151"/>
      <c r="J6" s="151"/>
      <c r="K6" s="151"/>
      <c r="L6" s="151"/>
      <c r="M6" s="151"/>
      <c r="N6" s="151"/>
      <c r="O6" s="151"/>
      <c r="P6" s="151"/>
      <c r="Q6" s="151"/>
      <c r="R6" s="151"/>
      <c r="S6" s="151"/>
      <c r="T6" s="151"/>
      <c r="U6" s="151"/>
      <c r="V6" s="151"/>
      <c r="W6" s="151"/>
      <c r="X6" s="151"/>
      <c r="Y6" s="151"/>
      <c r="Z6" s="103"/>
      <c r="AA6" s="103"/>
      <c r="AB6" s="12"/>
      <c r="AC6" s="148"/>
      <c r="AD6" s="148"/>
      <c r="AE6" s="75"/>
      <c r="AF6" s="88"/>
      <c r="AG6" s="27"/>
      <c r="AH6" s="148"/>
      <c r="AI6" s="27"/>
      <c r="AJ6" s="4"/>
      <c r="AK6" s="47"/>
      <c r="AL6" s="47"/>
    </row>
    <row r="7" spans="2:41" ht="19.5" customHeight="1" x14ac:dyDescent="0.25">
      <c r="B7" s="46"/>
      <c r="C7" s="11" t="s">
        <v>19</v>
      </c>
      <c r="D7" s="16"/>
      <c r="E7" s="296"/>
      <c r="F7" s="297"/>
      <c r="G7" s="297"/>
      <c r="H7" s="297"/>
      <c r="I7" s="297"/>
      <c r="J7" s="100"/>
      <c r="K7" s="147"/>
      <c r="L7" s="100"/>
      <c r="M7" s="100"/>
      <c r="N7" s="100"/>
      <c r="O7" s="100"/>
      <c r="P7" s="100"/>
      <c r="Q7" s="100"/>
      <c r="R7" s="100"/>
      <c r="S7" s="4"/>
      <c r="T7" s="4"/>
      <c r="U7" s="103" t="s">
        <v>3</v>
      </c>
      <c r="V7" s="103"/>
      <c r="W7" s="103"/>
      <c r="X7" s="103"/>
      <c r="Y7" s="146"/>
      <c r="Z7" s="98"/>
      <c r="AA7" s="98"/>
      <c r="AB7" s="248"/>
      <c r="AC7" s="307"/>
      <c r="AD7" s="307"/>
      <c r="AE7" s="75"/>
      <c r="AF7" s="286" t="s">
        <v>95</v>
      </c>
      <c r="AG7" s="287"/>
      <c r="AH7" s="287"/>
      <c r="AI7" s="287"/>
      <c r="AJ7" s="287"/>
      <c r="AK7" s="288"/>
      <c r="AL7" s="47"/>
    </row>
    <row r="8" spans="2:41" ht="6" customHeight="1" x14ac:dyDescent="0.25">
      <c r="B8" s="46"/>
      <c r="C8" s="1"/>
      <c r="D8" s="17"/>
      <c r="E8" s="1"/>
      <c r="F8" s="1"/>
      <c r="G8" s="1"/>
      <c r="H8" s="1"/>
      <c r="I8" s="1"/>
      <c r="J8" s="1"/>
      <c r="K8" s="1"/>
      <c r="L8" s="1"/>
      <c r="M8" s="1"/>
      <c r="N8" s="1"/>
      <c r="O8" s="1"/>
      <c r="P8" s="1"/>
      <c r="Q8" s="1"/>
      <c r="R8" s="1"/>
      <c r="S8" s="1"/>
      <c r="T8" s="1"/>
      <c r="U8" s="6"/>
      <c r="V8" s="6"/>
      <c r="W8" s="6"/>
      <c r="X8" s="6"/>
      <c r="Y8" s="2"/>
      <c r="Z8" s="3"/>
      <c r="AA8" s="3"/>
      <c r="AB8" s="4"/>
      <c r="AC8" s="4"/>
      <c r="AD8" s="4"/>
      <c r="AE8" s="47"/>
      <c r="AF8" s="286"/>
      <c r="AG8" s="287"/>
      <c r="AH8" s="287"/>
      <c r="AI8" s="287"/>
      <c r="AJ8" s="287"/>
      <c r="AK8" s="288"/>
      <c r="AL8" s="47"/>
    </row>
    <row r="9" spans="2:41" ht="19.5" customHeight="1" x14ac:dyDescent="0.25">
      <c r="B9" s="46"/>
      <c r="C9" s="103" t="s">
        <v>7</v>
      </c>
      <c r="D9" s="18"/>
      <c r="E9" s="145"/>
      <c r="F9" s="97"/>
      <c r="G9" s="103" t="s">
        <v>14</v>
      </c>
      <c r="H9" s="299"/>
      <c r="I9" s="309"/>
      <c r="J9" s="103"/>
      <c r="K9" s="103"/>
      <c r="L9" s="103"/>
      <c r="M9" s="103"/>
      <c r="N9" s="103"/>
      <c r="O9" s="308" t="s">
        <v>20</v>
      </c>
      <c r="P9" s="308"/>
      <c r="Q9" s="308"/>
      <c r="R9" s="308"/>
      <c r="S9" s="308"/>
      <c r="T9" s="308"/>
      <c r="U9" s="302"/>
      <c r="V9" s="302"/>
      <c r="W9" s="302"/>
      <c r="X9" s="302"/>
      <c r="Y9" s="302"/>
      <c r="Z9" s="302"/>
      <c r="AA9" s="302"/>
      <c r="AB9" s="302"/>
      <c r="AC9" s="302"/>
      <c r="AD9" s="302"/>
      <c r="AE9" s="76"/>
      <c r="AF9" s="286"/>
      <c r="AG9" s="287"/>
      <c r="AH9" s="287"/>
      <c r="AI9" s="287"/>
      <c r="AJ9" s="287"/>
      <c r="AK9" s="288"/>
      <c r="AL9" s="47"/>
    </row>
    <row r="10" spans="2:41" s="4" customFormat="1" ht="3.75" customHeight="1" thickBot="1" x14ac:dyDescent="0.25">
      <c r="B10" s="73"/>
      <c r="C10" s="5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8"/>
      <c r="AF10" s="286"/>
      <c r="AG10" s="287"/>
      <c r="AH10" s="287"/>
      <c r="AI10" s="287"/>
      <c r="AJ10" s="287"/>
      <c r="AK10" s="288"/>
      <c r="AL10" s="47"/>
    </row>
    <row r="11" spans="2:41" ht="3.75" customHeight="1" x14ac:dyDescent="0.2">
      <c r="B11" s="55"/>
      <c r="C11" s="45"/>
      <c r="D11" s="78"/>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56"/>
      <c r="AF11" s="286"/>
      <c r="AG11" s="287"/>
      <c r="AH11" s="287"/>
      <c r="AI11" s="287"/>
      <c r="AJ11" s="287"/>
      <c r="AK11" s="288"/>
      <c r="AL11" s="47"/>
    </row>
    <row r="12" spans="2:41" ht="19.5" customHeight="1" x14ac:dyDescent="0.2">
      <c r="B12" s="285" t="s">
        <v>49</v>
      </c>
      <c r="C12" s="230"/>
      <c r="D12" s="11"/>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47"/>
      <c r="AF12" s="286"/>
      <c r="AG12" s="287"/>
      <c r="AH12" s="287"/>
      <c r="AI12" s="287"/>
      <c r="AJ12" s="287"/>
      <c r="AK12" s="288"/>
      <c r="AL12" s="47"/>
    </row>
    <row r="13" spans="2:41" ht="6" customHeight="1" x14ac:dyDescent="0.2">
      <c r="B13" s="46"/>
      <c r="C13" s="72"/>
      <c r="D13" s="21"/>
      <c r="E13" s="4"/>
      <c r="F13" s="4"/>
      <c r="G13" s="4"/>
      <c r="H13" s="4"/>
      <c r="I13" s="4"/>
      <c r="J13" s="4"/>
      <c r="K13" s="4"/>
      <c r="L13" s="4"/>
      <c r="M13" s="4"/>
      <c r="N13" s="4"/>
      <c r="O13" s="4"/>
      <c r="P13" s="4"/>
      <c r="Q13" s="4"/>
      <c r="R13" s="4"/>
      <c r="S13" s="4"/>
      <c r="T13" s="4"/>
      <c r="U13" s="4"/>
      <c r="V13" s="4"/>
      <c r="W13" s="4"/>
      <c r="X13" s="4"/>
      <c r="Y13" s="4"/>
      <c r="Z13" s="4"/>
      <c r="AA13" s="4"/>
      <c r="AB13" s="4"/>
      <c r="AC13" s="4"/>
      <c r="AD13" s="4"/>
      <c r="AE13" s="47"/>
      <c r="AF13" s="286"/>
      <c r="AG13" s="287"/>
      <c r="AH13" s="287"/>
      <c r="AI13" s="287"/>
      <c r="AJ13" s="287"/>
      <c r="AK13" s="288"/>
      <c r="AL13" s="47"/>
    </row>
    <row r="14" spans="2:41" ht="19.5" customHeight="1" x14ac:dyDescent="0.25">
      <c r="B14" s="46"/>
      <c r="C14" s="11" t="s">
        <v>19</v>
      </c>
      <c r="D14" s="16"/>
      <c r="E14" s="296"/>
      <c r="F14" s="296"/>
      <c r="G14" s="296"/>
      <c r="H14" s="296"/>
      <c r="I14" s="296"/>
      <c r="J14" s="99"/>
      <c r="K14" s="147"/>
      <c r="L14" s="99"/>
      <c r="M14" s="99"/>
      <c r="N14" s="99"/>
      <c r="O14" s="99"/>
      <c r="P14" s="99"/>
      <c r="Q14" s="99"/>
      <c r="R14" s="99"/>
      <c r="S14" s="4"/>
      <c r="T14" s="4"/>
      <c r="U14" s="103" t="s">
        <v>3</v>
      </c>
      <c r="V14" s="103"/>
      <c r="W14" s="103"/>
      <c r="X14" s="103"/>
      <c r="Y14" s="146"/>
      <c r="Z14" s="98"/>
      <c r="AA14" s="98"/>
      <c r="AB14" s="248"/>
      <c r="AC14" s="307"/>
      <c r="AD14" s="307"/>
      <c r="AE14" s="47"/>
      <c r="AF14" s="286"/>
      <c r="AG14" s="287"/>
      <c r="AH14" s="287"/>
      <c r="AI14" s="287"/>
      <c r="AJ14" s="287"/>
      <c r="AK14" s="288"/>
      <c r="AL14" s="47"/>
    </row>
    <row r="15" spans="2:41" ht="6" customHeight="1" thickBot="1" x14ac:dyDescent="0.25">
      <c r="B15" s="73"/>
      <c r="C15" s="5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8"/>
      <c r="AF15" s="286"/>
      <c r="AG15" s="287"/>
      <c r="AH15" s="287"/>
      <c r="AI15" s="287"/>
      <c r="AJ15" s="287"/>
      <c r="AK15" s="288"/>
      <c r="AL15" s="47"/>
    </row>
    <row r="16" spans="2:41" ht="6" customHeight="1" x14ac:dyDescent="0.25">
      <c r="B16" s="55"/>
      <c r="C16" s="79"/>
      <c r="D16" s="78"/>
      <c r="E16" s="80"/>
      <c r="F16" s="304" t="s">
        <v>68</v>
      </c>
      <c r="G16" s="305"/>
      <c r="H16" s="81"/>
      <c r="I16" s="81"/>
      <c r="J16" s="81"/>
      <c r="K16" s="81"/>
      <c r="L16" s="81"/>
      <c r="M16" s="81"/>
      <c r="N16" s="81"/>
      <c r="O16" s="81"/>
      <c r="P16" s="81"/>
      <c r="Q16" s="81"/>
      <c r="R16" s="81"/>
      <c r="S16" s="81"/>
      <c r="T16" s="81"/>
      <c r="U16" s="82"/>
      <c r="V16" s="82"/>
      <c r="W16" s="82"/>
      <c r="X16" s="82"/>
      <c r="Y16" s="79"/>
      <c r="Z16" s="83"/>
      <c r="AA16" s="83"/>
      <c r="AB16" s="83"/>
      <c r="AC16" s="84"/>
      <c r="AD16" s="84"/>
      <c r="AE16" s="56"/>
      <c r="AF16" s="286"/>
      <c r="AG16" s="287"/>
      <c r="AH16" s="287"/>
      <c r="AI16" s="287"/>
      <c r="AJ16" s="287"/>
      <c r="AK16" s="288"/>
      <c r="AL16" s="47"/>
    </row>
    <row r="17" spans="1:49" ht="18.75" customHeight="1" x14ac:dyDescent="0.25">
      <c r="B17" s="46"/>
      <c r="C17" s="103" t="s">
        <v>9</v>
      </c>
      <c r="D17" s="19"/>
      <c r="E17" s="160"/>
      <c r="F17" s="306"/>
      <c r="G17" s="306"/>
      <c r="H17" s="295">
        <f>IF(E17="externe FIM",250,85)</f>
        <v>85</v>
      </c>
      <c r="I17" s="295"/>
      <c r="J17" s="27"/>
      <c r="K17" s="27" t="s">
        <v>15</v>
      </c>
      <c r="L17" s="27"/>
      <c r="M17" s="27"/>
      <c r="N17" s="27"/>
      <c r="O17" s="27"/>
      <c r="P17" s="27"/>
      <c r="Q17" s="27"/>
      <c r="R17" s="27"/>
      <c r="S17" s="300"/>
      <c r="T17" s="4"/>
      <c r="U17" s="103" t="s">
        <v>11</v>
      </c>
      <c r="V17" s="103"/>
      <c r="W17" s="4"/>
      <c r="X17" s="139">
        <f>DATE(AC17,MONTH(1&amp;Y17),1)</f>
        <v>1</v>
      </c>
      <c r="Y17" s="161"/>
      <c r="Z17" s="301" t="s">
        <v>12</v>
      </c>
      <c r="AA17" s="301"/>
      <c r="AB17" s="301"/>
      <c r="AC17" s="29"/>
      <c r="AD17" s="14"/>
      <c r="AE17" s="47"/>
      <c r="AF17" s="286"/>
      <c r="AG17" s="287"/>
      <c r="AH17" s="287"/>
      <c r="AI17" s="287"/>
      <c r="AJ17" s="287"/>
      <c r="AK17" s="288"/>
      <c r="AL17" s="47"/>
    </row>
    <row r="18" spans="1:49" ht="6" customHeight="1" x14ac:dyDescent="0.25">
      <c r="B18" s="46"/>
      <c r="C18" s="13"/>
      <c r="D18" s="20"/>
      <c r="E18" s="13"/>
      <c r="F18" s="13"/>
      <c r="G18" s="5"/>
      <c r="H18" s="5"/>
      <c r="I18" s="5"/>
      <c r="J18" s="5"/>
      <c r="K18" s="5"/>
      <c r="L18" s="5"/>
      <c r="M18" s="5"/>
      <c r="N18" s="5"/>
      <c r="O18" s="5"/>
      <c r="P18" s="5"/>
      <c r="Q18" s="5"/>
      <c r="R18" s="5"/>
      <c r="S18" s="300"/>
      <c r="T18" s="5"/>
      <c r="U18" s="7"/>
      <c r="V18" s="7"/>
      <c r="W18" s="4"/>
      <c r="X18" s="7"/>
      <c r="Y18" s="148"/>
      <c r="Z18" s="8"/>
      <c r="AA18" s="8"/>
      <c r="AB18" s="8"/>
      <c r="AC18" s="151"/>
      <c r="AD18" s="151"/>
      <c r="AE18" s="47"/>
      <c r="AF18" s="286"/>
      <c r="AG18" s="287"/>
      <c r="AH18" s="287"/>
      <c r="AI18" s="287"/>
      <c r="AJ18" s="287"/>
      <c r="AK18" s="288"/>
      <c r="AL18" s="47"/>
    </row>
    <row r="19" spans="1:49" ht="21" customHeight="1" x14ac:dyDescent="0.25">
      <c r="B19" s="46"/>
      <c r="C19" s="103" t="s">
        <v>4</v>
      </c>
      <c r="D19" s="21"/>
      <c r="E19" s="248"/>
      <c r="F19" s="248"/>
      <c r="G19" s="248"/>
      <c r="H19" s="103" t="s">
        <v>18</v>
      </c>
      <c r="I19" s="101"/>
      <c r="J19" s="74"/>
      <c r="K19" s="101"/>
      <c r="L19" s="74"/>
      <c r="M19" s="101"/>
      <c r="N19" s="74"/>
      <c r="O19" s="101"/>
      <c r="P19" s="74"/>
      <c r="Q19" s="101"/>
      <c r="R19" s="74"/>
      <c r="S19" s="101"/>
      <c r="T19" s="144"/>
      <c r="U19" s="103" t="s">
        <v>1</v>
      </c>
      <c r="V19" s="103"/>
      <c r="W19" s="4"/>
      <c r="X19" s="139">
        <f>EOMONTH(X17,0)</f>
        <v>31</v>
      </c>
      <c r="Y19" s="298"/>
      <c r="Z19" s="298"/>
      <c r="AA19" s="298"/>
      <c r="AB19" s="298"/>
      <c r="AC19" s="298"/>
      <c r="AD19" s="85"/>
      <c r="AE19" s="86"/>
      <c r="AF19" s="286"/>
      <c r="AG19" s="287"/>
      <c r="AH19" s="287"/>
      <c r="AI19" s="287"/>
      <c r="AJ19" s="287"/>
      <c r="AK19" s="288"/>
      <c r="AL19" s="47"/>
    </row>
    <row r="20" spans="1:49" ht="6" customHeight="1" x14ac:dyDescent="0.25">
      <c r="B20" s="46"/>
      <c r="C20" s="13"/>
      <c r="D20" s="20"/>
      <c r="E20" s="13"/>
      <c r="F20" s="13"/>
      <c r="G20" s="5"/>
      <c r="H20" s="5"/>
      <c r="I20" s="5"/>
      <c r="J20" s="5"/>
      <c r="K20" s="5"/>
      <c r="L20" s="5"/>
      <c r="M20" s="5"/>
      <c r="N20" s="5"/>
      <c r="O20" s="5"/>
      <c r="P20" s="5"/>
      <c r="Q20" s="5"/>
      <c r="R20" s="5"/>
      <c r="S20" s="74"/>
      <c r="T20" s="5"/>
      <c r="U20" s="7"/>
      <c r="V20" s="7"/>
      <c r="W20" s="7"/>
      <c r="X20" s="7"/>
      <c r="Y20" s="148"/>
      <c r="Z20" s="8"/>
      <c r="AA20" s="8"/>
      <c r="AB20" s="8"/>
      <c r="AC20" s="151"/>
      <c r="AD20" s="151"/>
      <c r="AE20" s="47"/>
      <c r="AF20" s="286"/>
      <c r="AG20" s="287"/>
      <c r="AH20" s="287"/>
      <c r="AI20" s="287"/>
      <c r="AJ20" s="287"/>
      <c r="AK20" s="288"/>
      <c r="AL20" s="47"/>
    </row>
    <row r="21" spans="1:49" ht="19.5" customHeight="1" x14ac:dyDescent="0.25">
      <c r="B21" s="46"/>
      <c r="C21" s="103" t="s">
        <v>48</v>
      </c>
      <c r="D21" s="21"/>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148"/>
      <c r="AE21" s="152"/>
      <c r="AF21" s="286"/>
      <c r="AG21" s="287"/>
      <c r="AH21" s="287"/>
      <c r="AI21" s="287"/>
      <c r="AJ21" s="287"/>
      <c r="AK21" s="288"/>
      <c r="AL21" s="47"/>
    </row>
    <row r="22" spans="1:49" ht="6" customHeight="1" x14ac:dyDescent="0.25">
      <c r="B22" s="46"/>
      <c r="C22" s="13"/>
      <c r="D22" s="20"/>
      <c r="E22" s="13"/>
      <c r="F22" s="13"/>
      <c r="G22" s="5"/>
      <c r="H22" s="5"/>
      <c r="I22" s="5"/>
      <c r="J22" s="5"/>
      <c r="K22" s="5"/>
      <c r="L22" s="5"/>
      <c r="M22" s="5"/>
      <c r="N22" s="5"/>
      <c r="O22" s="5"/>
      <c r="P22" s="5"/>
      <c r="Q22" s="5"/>
      <c r="R22" s="5"/>
      <c r="S22" s="74"/>
      <c r="T22" s="5"/>
      <c r="U22" s="7"/>
      <c r="V22" s="7"/>
      <c r="W22" s="7"/>
      <c r="X22" s="7"/>
      <c r="Y22" s="148"/>
      <c r="Z22" s="8"/>
      <c r="AA22" s="8"/>
      <c r="AB22" s="8"/>
      <c r="AC22" s="151"/>
      <c r="AD22" s="151"/>
      <c r="AE22" s="47"/>
      <c r="AF22" s="286"/>
      <c r="AG22" s="287"/>
      <c r="AH22" s="287"/>
      <c r="AI22" s="287"/>
      <c r="AJ22" s="287"/>
      <c r="AK22" s="288"/>
      <c r="AL22" s="47"/>
    </row>
    <row r="23" spans="1:49" ht="19.5" customHeight="1" x14ac:dyDescent="0.25">
      <c r="B23" s="46"/>
      <c r="C23" s="103" t="s">
        <v>67</v>
      </c>
      <c r="D23" s="21"/>
      <c r="E23" s="251" t="s">
        <v>94</v>
      </c>
      <c r="F23" s="252"/>
      <c r="G23" s="292"/>
      <c r="H23" s="293"/>
      <c r="I23" s="293"/>
      <c r="J23" s="293"/>
      <c r="K23" s="293"/>
      <c r="L23" s="293"/>
      <c r="M23" s="293"/>
      <c r="N23" s="293"/>
      <c r="O23" s="293"/>
      <c r="P23" s="293"/>
      <c r="Q23" s="293"/>
      <c r="R23" s="293"/>
      <c r="S23" s="293"/>
      <c r="T23" s="98"/>
      <c r="U23" s="98"/>
      <c r="V23" s="98"/>
      <c r="W23" s="98"/>
      <c r="X23" s="98"/>
      <c r="Y23" s="98"/>
      <c r="Z23" s="98"/>
      <c r="AA23" s="98"/>
      <c r="AB23" s="98"/>
      <c r="AC23" s="98"/>
      <c r="AD23" s="148"/>
      <c r="AE23" s="152"/>
      <c r="AF23" s="286"/>
      <c r="AG23" s="287"/>
      <c r="AH23" s="287"/>
      <c r="AI23" s="287"/>
      <c r="AJ23" s="287"/>
      <c r="AK23" s="288"/>
      <c r="AL23" s="47"/>
    </row>
    <row r="24" spans="1:49" ht="24.75" customHeight="1" thickBot="1" x14ac:dyDescent="0.25">
      <c r="B24" s="329" t="s">
        <v>77</v>
      </c>
      <c r="C24" s="330"/>
      <c r="D24" s="149"/>
      <c r="E24" s="131" t="str">
        <f>IF(Y17="","-",Y17)</f>
        <v>-</v>
      </c>
      <c r="F24" s="131" t="str">
        <f>IF(AC17="","-",AC17)</f>
        <v>-</v>
      </c>
      <c r="G24" s="241" t="s">
        <v>78</v>
      </c>
      <c r="H24" s="242"/>
      <c r="I24" s="242"/>
      <c r="J24" s="242"/>
      <c r="K24" s="243"/>
      <c r="L24" s="244"/>
      <c r="M24" s="244"/>
      <c r="N24" s="245"/>
      <c r="O24" s="245"/>
      <c r="P24" s="245"/>
      <c r="Q24" s="245"/>
      <c r="R24" s="245"/>
      <c r="S24" s="245"/>
      <c r="T24" s="246"/>
      <c r="U24" s="247" t="s">
        <v>90</v>
      </c>
      <c r="V24" s="241"/>
      <c r="W24" s="242"/>
      <c r="X24" s="242"/>
      <c r="Y24" s="242"/>
      <c r="Z24" s="132"/>
      <c r="AA24" s="132"/>
      <c r="AB24" s="132"/>
      <c r="AC24" s="132"/>
      <c r="AD24" s="132"/>
      <c r="AE24" s="133"/>
      <c r="AF24" s="289"/>
      <c r="AG24" s="290"/>
      <c r="AH24" s="290"/>
      <c r="AI24" s="290"/>
      <c r="AJ24" s="290"/>
      <c r="AK24" s="291"/>
      <c r="AL24" s="47"/>
    </row>
    <row r="25" spans="1:49" ht="78.75" customHeight="1" x14ac:dyDescent="0.2">
      <c r="A25" s="22"/>
      <c r="B25" s="48"/>
      <c r="C25" s="89" t="s">
        <v>50</v>
      </c>
      <c r="D25" s="265" t="s">
        <v>51</v>
      </c>
      <c r="E25" s="266"/>
      <c r="F25" s="94" t="s">
        <v>52</v>
      </c>
      <c r="G25" s="90" t="s">
        <v>2</v>
      </c>
      <c r="H25" s="150" t="s">
        <v>10</v>
      </c>
      <c r="I25" s="104"/>
      <c r="J25" s="104"/>
      <c r="K25" s="104"/>
      <c r="L25" s="104"/>
      <c r="M25" s="104"/>
      <c r="N25" s="104"/>
      <c r="O25" s="104"/>
      <c r="P25" s="104"/>
      <c r="Q25" s="104"/>
      <c r="R25" s="104"/>
      <c r="S25" s="105"/>
      <c r="T25" s="92" t="s">
        <v>46</v>
      </c>
      <c r="U25" s="93" t="s">
        <v>69</v>
      </c>
      <c r="V25" s="140" t="s">
        <v>87</v>
      </c>
      <c r="W25" s="92" t="s">
        <v>70</v>
      </c>
      <c r="X25" s="141" t="s">
        <v>87</v>
      </c>
      <c r="Y25" s="107" t="s">
        <v>71</v>
      </c>
      <c r="Z25" s="141" t="s">
        <v>87</v>
      </c>
      <c r="AA25" s="91" t="s">
        <v>86</v>
      </c>
      <c r="AB25" s="278" t="s">
        <v>13</v>
      </c>
      <c r="AC25" s="331"/>
      <c r="AD25" s="278" t="s">
        <v>53</v>
      </c>
      <c r="AE25" s="332"/>
      <c r="AF25" s="331"/>
      <c r="AG25" s="278" t="s">
        <v>55</v>
      </c>
      <c r="AH25" s="331"/>
      <c r="AI25" s="278" t="s">
        <v>33</v>
      </c>
      <c r="AJ25" s="331"/>
      <c r="AK25" s="278" t="s">
        <v>89</v>
      </c>
      <c r="AL25" s="279"/>
      <c r="AO25" s="68"/>
      <c r="AU25" s="127" t="s">
        <v>80</v>
      </c>
    </row>
    <row r="26" spans="1:49" ht="24.95" customHeight="1" x14ac:dyDescent="0.2">
      <c r="A26" s="54"/>
      <c r="B26" s="49">
        <v>1</v>
      </c>
      <c r="C26" s="96"/>
      <c r="D26" s="267"/>
      <c r="E26" s="268"/>
      <c r="F26" s="95"/>
      <c r="G26" s="28"/>
      <c r="H26" s="261"/>
      <c r="I26" s="262"/>
      <c r="J26" s="262"/>
      <c r="K26" s="262"/>
      <c r="L26" s="262"/>
      <c r="M26" s="262"/>
      <c r="N26" s="262"/>
      <c r="O26" s="262"/>
      <c r="P26" s="262"/>
      <c r="Q26" s="262"/>
      <c r="R26" s="262"/>
      <c r="S26" s="263"/>
      <c r="T26" s="62" t="s">
        <v>44</v>
      </c>
      <c r="U26" s="65"/>
      <c r="V26" s="108">
        <f>IF(T26="NEIN",$X$17,U26)</f>
        <v>1</v>
      </c>
      <c r="W26" s="62" t="s">
        <v>44</v>
      </c>
      <c r="X26" s="108">
        <f>IF(W26="NEIN",$X$19,Y26)</f>
        <v>31</v>
      </c>
      <c r="Y26" s="108"/>
      <c r="Z26" s="123">
        <f>IF(AND(OR($AC$17=2017,$AC$17=2018,$AC$17=2019),T26="JA",W26="NEIN",$Y$17="Februar",(EOMONTH(U26,0)-U26+1&gt;27)),"30",IF(AND(T26="JA",W26="NEIN",$Y$17="Februar",$AC$17=2020,(EOMONTH(U26,0)-U26+1&gt;28)),"30",IF(AND(T26="NEIN",W26="JA",$Y$17="Februar",$AC$17=2020,(Y26-(DATE(YEAR(Y26),MONTH(Y26),1))=28)),"30",IF(AND(OR($AC$17=2017,$AC$17=2018,$AC$17=2019),T26="NEIN",W26="JA",$Y$17="Februar",(Y26-(DATE(YEAR(Y26),MONTH(Y26),1))=27)),"30",IF(AND(OR($AC$17=2017,$AC$17=2018,$AC$17=2019),T26="JA",W26="JA",$Y$17="Februar",(Y26-U26+1=28)),"30",IF(AND(T26="JA",W26="JA",$Y$17="Februar",$AC$17=2020,(Y26-U26+1=29)),"30",IF(AND(T26="NEIN",W26="NEIN",$Y$17="Februar"),"30",X26-V26+1)))))))</f>
        <v>31</v>
      </c>
      <c r="AA26" s="137" t="str">
        <f>IF(Z26&gt;30,"30",Z26)</f>
        <v>30</v>
      </c>
      <c r="AB26" s="249" t="str">
        <f>IF(AND(OR(AD26="",AD26=0),ISBLANK('TN-Nr. 1'!$H$24)),"-",IF(AND(OR(AD26="",AD26=0),'TN-Nr. 1'!$H$24="JA"),"0,00",ROUND($H$17/30*AA26,2)))</f>
        <v>-</v>
      </c>
      <c r="AC26" s="250">
        <f>IF(AND(I26=0,ISBLANK('TN-Nr. 1'!#REF!)),"Stunden!",ROUND($H$17/30*F26,2))</f>
        <v>0</v>
      </c>
      <c r="AD26" s="275"/>
      <c r="AE26" s="276"/>
      <c r="AF26" s="277"/>
      <c r="AG26" s="269">
        <f t="shared" ref="AG26:AG40" si="0">ROUND(AD26*0.8,2)</f>
        <v>0</v>
      </c>
      <c r="AH26" s="270"/>
      <c r="AI26" s="271">
        <f>'TN-Nr. 1'!$H$22</f>
        <v>0</v>
      </c>
      <c r="AJ26" s="272"/>
      <c r="AK26" s="273">
        <f t="shared" ref="AK26" si="1">SUM(AG26+AI26)</f>
        <v>0</v>
      </c>
      <c r="AL26" s="274"/>
      <c r="AM26" s="122"/>
      <c r="AO26" s="264"/>
      <c r="AP26" s="264"/>
      <c r="AR26" s="70">
        <f>IF(AND($Y$17="August",$AC$17=2016),DATEVALUE("01.08.2016"),IF(AND($Y$17="September",$AC$17=2016),DATEVALUE("01.09.2016"),IF(AND($Y$17="Oktober",$AC$17=2016),DATEVALUE("01.10.2016"),IF(AND($Y$17="November",$AC$17=2016),DATEVALUE("01.11.2016"),IF(AND($Y$17="Dezember",$AC$17=2016),DATEVALUE("01.12.2016"),IF(AND($Y$17="Januar",$AC$17=2017),DATEVALUE("01.01.2017"),IF(AND($Y$17="Februar",$AC$17=2017),DATEVALUE("01.02.2017"),IF(AND($Y$17="März",$AC$17=2017),DATEVALUE("01.03.2017"),IF(AND($Y$17="April",$AC$17=2017),DATEVALUE("01.04.2017"),IF(AND($Y$17="Mai",$AC$17=2017),DATEVALUE("01.05.2017"),IF(AND($Y$17="Juni",$AC$17=2017),DATEVALUE("01.06.2017"),IF(AND($Y$17="Juli",$AC$17=2017),DATEVALUE("01.07.2017"),IF(AND($Y$17="August",$AC$17=2017),DATEVALUE("01.08.2017"),IF(AND($Y$17="September",$AC$17=2017),DATEVALUE("01.09.2017"),IF(AND($Y$17="Oktober",$AC$17=2017),DATEVALUE("01.10.2017"),IF(AND($Y$17="November",$AC$17=2017),DATEVALUE("01.11.2017"),IF(AND($Y$17="Dezember",$AC$17=2017),DATEVALUE("01.12.2017"),IF(AND($Y$17="Januar",$AC$17=2018),DATEVALUE("01.01.2018"),IF(AND($Y$17="Februar",$AC$17=2018),DATEVALUE("01.02.2018"),IF(AND($Y$17="März",$AC$17=2018),DATEVALUE("01.03.2018"),IF(AND($Y$17="April",$AC$17=2018),DATEVALUE("01.04.2018"),IF(AND($Y$17="Mai",$AC$17=2018),DATEVALUE("01.05.2018"),IF(AND($Y$17="Juni",$AC$17=2018),DATEVALUE("01.06.2018"),IF(AND($Y$17="Juli",$AC$17=2018),DATEVALUE("01.07.2018"),IF(AND($Y$17="August",$AC$17=2018),DATEVALUE("01.08.2018"),IF(AND($Y$17="September",$AC$17=2018),DATEVALUE("01.09.2018"),IF(AND($Y$17="Oktober",$AC$17=2018),DATEVALUE("01.10.2018"),IF(AND($Y$17="November",$AC$17=2018),DATEVALUE("01.11.2018"),IF(AND($Y$17="Dezember",$AC$17=2018),DATEVALUE("01.12.2018"),IF(AND($Y$17="Januar",$AC$17=2019),DATEVALUE("01.01.2019"),IF(AND($Y$17="Februar",$AC$17=2019),DATEVALUE("01.02.2019"),IF(AND($Y$17="März",$AC$17=2019),DATEVALUE("01.03.2019"),IF(AND($Y$17="April",$AC$17=2019),DATEVALUE("01.04.2019"),IF(AND($Y$17="Mai",$AC$17=2019),DATEVALUE("01.05.2019"),IF(AND($Y$17="Juni",$AC$17=2019),DATEVALUE("01.06.2019"),IF(AND($Y$17="Juli",$AC$17=2019),DATEVALUE("01.07.2019"),IF(AND($Y$17="August",$AC$17=2019),DATEVALUE("01.08.2019"),IF(AND($Y$17="September",$AC$17=2019),DATEVALUE("01.09.2019"),IF(AND($Y$17="Oktober",$AC$17=2019),DATEVALUE("01.10.2019"),IF(AND($Y$17="November",$AC$17=2019),DATEVALUE("01.11.2019"),IF(AND($Y$17="Dezember",$AC$17=2019),DATEVALUE("01.12.2019"),IF(AND($Y$17="Januar",$AC$17=2020),DATEVALUE("01.01.2020"),IF(AND($Y$17="Februar",$AC$17=2020),DATEVALUE("01.02.2020"),IF(AND($Y$17="März",$AC$17=2020),DATEVALUE("01.03.2020"),IF(AND($Y$17="April",$AC$17=2020),DATEVALUE("01.04.2020"),IF(AND($Y$17="Mai",$AC$17=2020),DATEVALUE("01.05.2020"),IF(AND($Y$17="Juni",$AC$17=2020),DATEVALUE("01.06.2020"),IF(AND($Y$17="Juli",$AC$17=2020),DATEVALUE("01.07.2020"),IF(AND($Y$17="August",$AC$17=2020),DATEVALUE("01.08.2020"),IF(AND($Y$17="September",$AC$17=2020),DATEVALUE("01.09.2020"),IF(AND($Y$17="Oktober",$AC$17=2020),DATEVALUE("01.10.2020"),IF(AND($Y$17="November",$AC$17=2020),DATEVALUE("01.11.2020"),IF(AND($Y$17="Dezember",$AC$17=2020),DATEVALUE("01.12.2020"),IF(AND($Y$17="Januar",AC$17=2021),DATEVALUE("01.01.2021"),DATEVALUE("01.01.2021")))))))))))))))))))))))))))))))))))))))))))))))))))))))</f>
        <v>44197</v>
      </c>
      <c r="AS26" s="70">
        <f>IF(AND($Y$17="August",$AC$17=2016),DATEVALUE("31.08.2016"),IF(AND($Y$17="September",$AC$17=2016),DATEVALUE("30.09.2016"),IF(AND($Y$17="Oktober",$AC$17=2016),DATEVALUE("31.10.2016"),IF(AND($Y$17="November",$AC$17=2016),DATEVALUE("30.11.2016"),IF(AND($Y$17="Dezember",$AC$17=2016),DATEVALUE("31.12.2016"),IF(AND($Y$17="Januar",$AC$17=2017),DATEVALUE("31.01.2017"),IF(AND($Y$17="Februar",$AC$17=2017),DATEVALUE("28.02.2017"),IF(AND($Y$17="März",$AC$17=2017),DATEVALUE("31.03.2017"),IF(AND($Y$17="April",$AC$17=2017),DATEVALUE("30.04.2017"),IF(AND($Y$17="Mai",$AC$17=2017),DATEVALUE("31.05.2017"),IF(AND($Y$17="Juni",$AC$17=2017),DATEVALUE("30.06.2017"),IF(AND($Y$17="Juli",$AC$17=2017),DATEVALUE("31.07.2017"),IF(AND($Y$17="August",$AC$17=2017),DATEVALUE("31.08.2017"),IF(AND($Y$17="September",$AC$17=2017),DATEVALUE("30.09.2017"),IF(AND($Y$17="Oktober",$AC$17=2017),DATEVALUE("31.10.2017"),IF(AND($Y$17="November",$AC$17=2017),DATEVALUE("30.11.2017"),IF(AND($Y$17="Dezember",$AC$17=2017),DATEVALUE("31.12.2017"),IF(AND($Y$17="Januar",$AC$17=2018),DATEVALUE("31.01.2018"),IF(AND($Y$17="Februar",$AC$17=2018),DATEVALUE("28.02.2018"),IF(AND($Y$17="März",$AC$17=2018),DATEVALUE("31.03.2018"),IF(AND($Y$17="April",$AC$17=2018),DATEVALUE("30.04.2018"),IF(AND($Y$17="Mai",$AC$17=2018),DATEVALUE("31.05.2018"),IF(AND($Y$17="Juni",$AC$17=2018),DATEVALUE("30.06.2018"),IF(AND($Y$17="Juli",$AC$17=2018),DATEVALUE("31.07.2018"),IF(AND($Y$17="August",$AC$17=2018),DATEVALUE("31.08.2018"),IF(AND($Y$17="September",$AC$17=2018),DATEVALUE("30.09.2018"),IF(AND($Y$17="Oktober",$AC$17=2018),DATEVALUE("31.10.2018"),IF(AND($Y$17="November",$AC$17=2018),DATEVALUE("30.11.2018"),IF(AND($Y$17="Dezember",$AC$17=2018),DATEVALUE("31.12.2018"),IF(AND($Y$17="Januar",$AC$17=2019),DATEVALUE("31.01.2019"),IF(AND($Y$17="Februar",$AC$17=2019),DATEVALUE("28.02.2019"),IF(AND($Y$17="März",$AC$17=2019),DATEVALUE("31.03.2019"),IF(AND($Y$17="April",$AC$17=2019),DATEVALUE("30.04.2019"),IF(AND($Y$17="Mai",$AC$17=2019),DATEVALUE("31.05.2019"),IF(AND($Y$17="Juni",$AC$17=2019),DATEVALUE("30.06.2019"),IF(AND($Y$17="Juli",$AC$17=2019),DATEVALUE("31.07.2019"),IF(AND($Y$17="August",$AC$17=2019),DATEVALUE("31.08.2019"),IF(AND($Y$17="September",$AC$17=2019),DATEVALUE("30.09.2019"),IF(AND($Y$17="Oktober",$AC$17=2019),DATEVALUE("31.10.2019"),IF(AND($Y$17="November",$AC$17=2019),DATEVALUE("30.11.2019"),IF(AND($Y$17="Dezember",$AC$17=2019),DATEVALUE("31.12.2019"),IF(AND($Y$17="Januar",$AC$17=2020),DATEVALUE("31.01.2020"),IF(AND($Y$17="Februar",$AC$17=2020),DATEVALUE("29.02.2020"),IF(AND($Y$17="März",$AC$17=2020),DATEVALUE("31.03.2020"),IF(AND($Y$17="April",$AC$17=2020),DATEVALUE("30.04.2020"),IF(AND($Y$17="Mai",$AC$17=2020),DATEVALUE("31.05.2020"),IF(AND($Y$17="Juni",$AC$17=2020),DATEVALUE("30.06.2020"),IF(AND($Y$17="Juli",$AC$17=2020),DATEVALUE("31.07.2020"),IF(AND($Y$17="August",$AC$17=2020),DATEVALUE("31.08.2020"),IF(AND($Y$17="September",$AC$17=2020),DATEVALUE("30.09.2020"),IF(AND($Y$17="Oktober",$AC$17=2020),DATEVALUE("31.10.2020"),IF(AND($Y$17="November",$AC$17=2020),DATEVALUE("30.11.2020"),IF(AND($Y$17="Dezember",$AC$17=2020),DATEVALUE("31.12.2020"),IF(AND($Y$17="Januar",$AC$17=2021),DATEVALUE("31.01.2021"),DATEVALUE("31.01.2021")))))))))))))))))))))))))))))))))))))))))))))))))))))))</f>
        <v>44227</v>
      </c>
      <c r="AU26" s="130" t="s">
        <v>79</v>
      </c>
    </row>
    <row r="27" spans="1:49" ht="24.95" customHeight="1" x14ac:dyDescent="0.2">
      <c r="A27" s="54"/>
      <c r="B27" s="49">
        <v>2</v>
      </c>
      <c r="C27" s="124"/>
      <c r="D27" s="253"/>
      <c r="E27" s="254"/>
      <c r="F27" s="95"/>
      <c r="G27" s="28"/>
      <c r="H27" s="261"/>
      <c r="I27" s="262"/>
      <c r="J27" s="262"/>
      <c r="K27" s="262"/>
      <c r="L27" s="262"/>
      <c r="M27" s="262"/>
      <c r="N27" s="262"/>
      <c r="O27" s="262"/>
      <c r="P27" s="262"/>
      <c r="Q27" s="262"/>
      <c r="R27" s="262"/>
      <c r="S27" s="263"/>
      <c r="T27" s="63" t="s">
        <v>44</v>
      </c>
      <c r="U27" s="65"/>
      <c r="V27" s="108">
        <f t="shared" ref="V27:V40" si="2">IF(T27="NEIN",$X$17,U27)</f>
        <v>1</v>
      </c>
      <c r="W27" s="62" t="s">
        <v>44</v>
      </c>
      <c r="X27" s="108">
        <f t="shared" ref="X27:X40" si="3">IF(W27="NEIN",$X$19,Y27)</f>
        <v>31</v>
      </c>
      <c r="Y27" s="108"/>
      <c r="Z27" s="123">
        <f>IF(AND(OR($AC$17=2017,$AC$17=2018,$AC$17=2019),T27="JA",W27="NEIN",$Y$17="Februar",(EOMONTH(U27,0)-U27+1&gt;27)),"30",IF(AND(T27="JA",W27="NEIN",$Y$17="Februar",$AC$17=2020,(EOMONTH(U27,0)-U27+1&gt;28)),"30",IF(AND(T27="NEIN",W27="JA",$Y$17="Februar",$AC$17=2020,(Y27-(DATE(YEAR(Y27),MONTH(Y27),1))=28)),"30",IF(AND(OR($AC$17=2017,$AC$17=2018,$AC$17=2019),T27="NEIN",W27="JA",$Y$17="Februar",(Y27-(DATE(YEAR(Y27),MONTH(Y27),1))=27)),"30",IF(AND(OR($AC$17=2017,$AC$17=2018,$AC$17=2019),T27="JA",W27="JA",$Y$17="Februar",(Y27-U27+1=28)),"30",IF(AND(T27="JA",W27="JA",$Y$17="Februar",$AC$17=2020,(Y27-U27+1=29)),"30",IF(AND(T27="NEIN",W27="NEIN",$Y$17="Februar"),"30",X27-V27+1)))))))</f>
        <v>31</v>
      </c>
      <c r="AA27" s="137" t="str">
        <f>IF(Z27&gt;30,"30",Z27)</f>
        <v>30</v>
      </c>
      <c r="AB27" s="249" t="str">
        <f>IF(AND(OR(AD27="",AD27=0),ISBLANK('TN-Nr. 2'!$H$24)),"-",IF(AND(OR(AD27="",AD27=0),'TN-Nr. 2'!$H$24="JA"),"0,00",ROUND($H$17/30*AA27,2)))</f>
        <v>-</v>
      </c>
      <c r="AC27" s="250">
        <f>IF(AND(I27=0,ISBLANK('TN-Nr. 1'!#REF!)),"Stunden!",ROUND($H$17/30*F27,2))</f>
        <v>0</v>
      </c>
      <c r="AD27" s="275"/>
      <c r="AE27" s="276"/>
      <c r="AF27" s="277"/>
      <c r="AG27" s="269">
        <f t="shared" si="0"/>
        <v>0</v>
      </c>
      <c r="AH27" s="270"/>
      <c r="AI27" s="271">
        <f>'TN-Nr. 2'!$H$22</f>
        <v>0</v>
      </c>
      <c r="AJ27" s="272"/>
      <c r="AK27" s="273">
        <f t="shared" ref="AK27:AK40" si="4">SUM(AG27+AI27)</f>
        <v>0</v>
      </c>
      <c r="AL27" s="274"/>
      <c r="AM27" s="115"/>
      <c r="AO27" s="264"/>
      <c r="AP27" s="264"/>
    </row>
    <row r="28" spans="1:49" ht="24.95" customHeight="1" x14ac:dyDescent="0.2">
      <c r="A28" s="54"/>
      <c r="B28" s="49">
        <v>3</v>
      </c>
      <c r="C28" s="124"/>
      <c r="D28" s="253"/>
      <c r="E28" s="254"/>
      <c r="F28" s="95"/>
      <c r="G28" s="28"/>
      <c r="H28" s="261"/>
      <c r="I28" s="262"/>
      <c r="J28" s="262"/>
      <c r="K28" s="262"/>
      <c r="L28" s="262"/>
      <c r="M28" s="262"/>
      <c r="N28" s="262"/>
      <c r="O28" s="262"/>
      <c r="P28" s="262"/>
      <c r="Q28" s="262"/>
      <c r="R28" s="262"/>
      <c r="S28" s="263"/>
      <c r="T28" s="62" t="s">
        <v>44</v>
      </c>
      <c r="U28" s="65"/>
      <c r="V28" s="108">
        <f t="shared" si="2"/>
        <v>1</v>
      </c>
      <c r="W28" s="62" t="s">
        <v>44</v>
      </c>
      <c r="X28" s="108">
        <f t="shared" si="3"/>
        <v>31</v>
      </c>
      <c r="Y28" s="108"/>
      <c r="Z28" s="123">
        <f>IF(AND(OR($AC$17=2017,$AC$17=2018,$AC$17=2019),T28="JA",W28="NEIN",$Y$17="Februar",(EOMONTH(U28,0)-U28+1&gt;27)),"30",IF(AND(T28="JA",W28="NEIN",$Y$17="Februar",$AC$17=2020,(EOMONTH(U28,0)-U28+1&gt;28)),"30",IF(AND(T28="NEIN",W28="JA",$Y$17="Februar",$AC$17=2020,(Y28-(DATE(YEAR(Y28),MONTH(Y28),1))=28)),"30",IF(AND(OR($AC$17=2017,$AC$17=2018,$AC$17=2019),T28="NEIN",W28="JA",$Y$17="Februar",(Y28-(DATE(YEAR(Y28),MONTH(Y28),1))=27)),"30",IF(AND(OR($AC$17=2017,$AC$17=2018,$AC$17=2019),T28="JA",W28="JA",$Y$17="Februar",(Y28-U28+1=28)),"30",IF(AND(T28="JA",W28="JA",$Y$17="Februar",$AC$17=2020,(Y28-U28+1=29)),"30",IF(AND(T28="NEIN",W28="NEIN",$Y$17="Februar"),"30",X28-V28+1)))))))</f>
        <v>31</v>
      </c>
      <c r="AA28" s="137" t="str">
        <f>IF(Z28&gt;30,"30",Z28)</f>
        <v>30</v>
      </c>
      <c r="AB28" s="249" t="str">
        <f>IF(AND(OR(AD28="",AD28=0),ISBLANK('TN-Nr. 3'!$H$24)),"-",IF(AND(OR(AD28="",AD28=0),'TN-Nr. 3'!$H$24="JA"),"0,00",ROUND($H$17/30*AA28,2)))</f>
        <v>-</v>
      </c>
      <c r="AC28" s="250">
        <f>IF(AND(I28=0,ISBLANK('TN-Nr. 1'!#REF!)),"Stunden!",ROUND($H$17/30*F28,2))</f>
        <v>0</v>
      </c>
      <c r="AD28" s="275"/>
      <c r="AE28" s="276"/>
      <c r="AF28" s="277"/>
      <c r="AG28" s="269">
        <f t="shared" si="0"/>
        <v>0</v>
      </c>
      <c r="AH28" s="270"/>
      <c r="AI28" s="271">
        <f>'TN-Nr. 3'!$H$22</f>
        <v>0</v>
      </c>
      <c r="AJ28" s="272"/>
      <c r="AK28" s="273">
        <f t="shared" si="4"/>
        <v>0</v>
      </c>
      <c r="AL28" s="274"/>
      <c r="AM28" s="115"/>
      <c r="AO28" s="264"/>
      <c r="AP28" s="264"/>
      <c r="AR28" s="121"/>
      <c r="AT28" s="120"/>
      <c r="AU28" s="69"/>
      <c r="AV28" s="69"/>
      <c r="AW28" s="69"/>
    </row>
    <row r="29" spans="1:49" ht="24.95" customHeight="1" x14ac:dyDescent="0.2">
      <c r="A29" s="54"/>
      <c r="B29" s="49">
        <v>4</v>
      </c>
      <c r="C29" s="124"/>
      <c r="D29" s="253"/>
      <c r="E29" s="254"/>
      <c r="F29" s="95"/>
      <c r="G29" s="28"/>
      <c r="H29" s="261"/>
      <c r="I29" s="262"/>
      <c r="J29" s="262"/>
      <c r="K29" s="262"/>
      <c r="L29" s="262"/>
      <c r="M29" s="262"/>
      <c r="N29" s="262"/>
      <c r="O29" s="262"/>
      <c r="P29" s="262"/>
      <c r="Q29" s="262"/>
      <c r="R29" s="262"/>
      <c r="S29" s="263"/>
      <c r="T29" s="62" t="s">
        <v>44</v>
      </c>
      <c r="U29" s="65"/>
      <c r="V29" s="108">
        <f t="shared" si="2"/>
        <v>1</v>
      </c>
      <c r="W29" s="62" t="s">
        <v>44</v>
      </c>
      <c r="X29" s="108">
        <f t="shared" si="3"/>
        <v>31</v>
      </c>
      <c r="Y29" s="108"/>
      <c r="Z29" s="123">
        <f t="shared" ref="Z29:Z40" si="5">IF(AND(OR($AC$17=2017,$AC$17=2018,$AC$17=2019),T29="JA",W29="NEIN",$Y$17="Februar",(EOMONTH(U29,0)-U29+1&gt;27)),"30",IF(AND(T29="JA",W29="NEIN",$Y$17="Februar",$AC$17=2020,(EOMONTH(U29,0)-U29+1&gt;28)),"30",IF(AND(T29="NEIN",W29="JA",$Y$17="Februar",$AC$17=2020,(Y29-(DATE(YEAR(Y29),MONTH(Y29),1))=28)),"30",IF(AND(OR($AC$17=2017,$AC$17=2018,$AC$17=2019),T29="NEIN",W29="JA",$Y$17="Februar",(Y29-(DATE(YEAR(Y29),MONTH(Y29),1))=27)),"30",IF(AND(OR($AC$17=2017,$AC$17=2018,$AC$17=2019),T29="JA",W29="JA",$Y$17="Februar",(Y29-U29+1=28)),"30",IF(AND(T29="JA",W29="JA",$Y$17="Februar",$AC$17=2020,(Y29-U29+1=29)),"30",IF(AND(T29="NEIN",W29="NEIN",$Y$17="Februar"),"30",X29-V29+1)))))))</f>
        <v>31</v>
      </c>
      <c r="AA29" s="137" t="str">
        <f>IF(Z29&gt;30,"30",Z29)</f>
        <v>30</v>
      </c>
      <c r="AB29" s="249" t="str">
        <f>IF(AND(OR(AD29="",AD29=0),ISBLANK('TN-Nr. 4'!$H$24)),"-",IF(AND(OR(AD29="",AD29=0),'TN-Nr. 4'!$H$24="JA"),"0,00",ROUND($H$17/30*AA29,2)))</f>
        <v>-</v>
      </c>
      <c r="AC29" s="250">
        <f>IF(AND(I29=0,ISBLANK('TN-Nr. 1'!#REF!)),"Stunden!",ROUND($H$17/30*F29,2))</f>
        <v>0</v>
      </c>
      <c r="AD29" s="275"/>
      <c r="AE29" s="276"/>
      <c r="AF29" s="277"/>
      <c r="AG29" s="269">
        <f t="shared" si="0"/>
        <v>0</v>
      </c>
      <c r="AH29" s="270"/>
      <c r="AI29" s="271">
        <f>'TN-Nr. 4'!$H$22</f>
        <v>0</v>
      </c>
      <c r="AJ29" s="272"/>
      <c r="AK29" s="273">
        <f t="shared" si="4"/>
        <v>0</v>
      </c>
      <c r="AL29" s="274"/>
      <c r="AM29" s="115"/>
      <c r="AO29" s="102"/>
      <c r="AR29" s="121"/>
    </row>
    <row r="30" spans="1:49" ht="24.95" customHeight="1" x14ac:dyDescent="0.2">
      <c r="A30" s="54"/>
      <c r="B30" s="49">
        <v>5</v>
      </c>
      <c r="C30" s="124"/>
      <c r="D30" s="253"/>
      <c r="E30" s="254"/>
      <c r="F30" s="95"/>
      <c r="G30" s="28"/>
      <c r="H30" s="261"/>
      <c r="I30" s="262"/>
      <c r="J30" s="262"/>
      <c r="K30" s="262"/>
      <c r="L30" s="262"/>
      <c r="M30" s="262"/>
      <c r="N30" s="262"/>
      <c r="O30" s="262"/>
      <c r="P30" s="262"/>
      <c r="Q30" s="262"/>
      <c r="R30" s="262"/>
      <c r="S30" s="263"/>
      <c r="T30" s="63" t="s">
        <v>44</v>
      </c>
      <c r="U30" s="65"/>
      <c r="V30" s="108">
        <f t="shared" si="2"/>
        <v>1</v>
      </c>
      <c r="W30" s="63" t="s">
        <v>44</v>
      </c>
      <c r="X30" s="108">
        <f t="shared" si="3"/>
        <v>31</v>
      </c>
      <c r="Y30" s="108"/>
      <c r="Z30" s="123">
        <f t="shared" si="5"/>
        <v>31</v>
      </c>
      <c r="AA30" s="137" t="str">
        <f>IF(Z30&gt;30,"30",Z30)</f>
        <v>30</v>
      </c>
      <c r="AB30" s="249" t="str">
        <f>IF(AND(OR(AD30="",AD30=0),ISBLANK('TN-Nr. 5'!$H$24)),"-",IF(AND(OR(AD30="",AD30=0),'TN-Nr. 5'!$H$24="JA"),"0,00",ROUND($H$17/30*AA30,2)))</f>
        <v>-</v>
      </c>
      <c r="AC30" s="250">
        <f>IF(AND(I30=0,ISBLANK('TN-Nr. 1'!#REF!)),"Stunden!",ROUND($H$17/30*F30,2))</f>
        <v>0</v>
      </c>
      <c r="AD30" s="275"/>
      <c r="AE30" s="276"/>
      <c r="AF30" s="277"/>
      <c r="AG30" s="269">
        <f t="shared" si="0"/>
        <v>0</v>
      </c>
      <c r="AH30" s="270"/>
      <c r="AI30" s="271">
        <f>'TN-Nr. 5'!$H$22</f>
        <v>0</v>
      </c>
      <c r="AJ30" s="272"/>
      <c r="AK30" s="273">
        <f t="shared" si="4"/>
        <v>0</v>
      </c>
      <c r="AL30" s="274"/>
      <c r="AM30" s="126"/>
      <c r="AO30" s="102"/>
      <c r="AR30" s="68"/>
      <c r="AT30" s="119"/>
    </row>
    <row r="31" spans="1:49" ht="24.95" customHeight="1" x14ac:dyDescent="0.2">
      <c r="A31" s="54"/>
      <c r="B31" s="49">
        <v>6</v>
      </c>
      <c r="C31" s="124"/>
      <c r="D31" s="253"/>
      <c r="E31" s="254"/>
      <c r="F31" s="95"/>
      <c r="G31" s="28"/>
      <c r="H31" s="261"/>
      <c r="I31" s="262"/>
      <c r="J31" s="262"/>
      <c r="K31" s="262"/>
      <c r="L31" s="262"/>
      <c r="M31" s="262"/>
      <c r="N31" s="262"/>
      <c r="O31" s="262"/>
      <c r="P31" s="262"/>
      <c r="Q31" s="262"/>
      <c r="R31" s="262"/>
      <c r="S31" s="263"/>
      <c r="T31" s="63" t="s">
        <v>44</v>
      </c>
      <c r="U31" s="65"/>
      <c r="V31" s="108">
        <f t="shared" si="2"/>
        <v>1</v>
      </c>
      <c r="W31" s="63" t="s">
        <v>44</v>
      </c>
      <c r="X31" s="108">
        <f t="shared" si="3"/>
        <v>31</v>
      </c>
      <c r="Y31" s="108"/>
      <c r="Z31" s="123">
        <f t="shared" si="5"/>
        <v>31</v>
      </c>
      <c r="AA31" s="137" t="str">
        <f t="shared" ref="AA31:AA40" si="6">IF(Z31&gt;30,"30",Z31)</f>
        <v>30</v>
      </c>
      <c r="AB31" s="249" t="str">
        <f>IF(AND(OR(AD31="",AD31=0),ISBLANK('TN-Nr. 6'!$H$24)),"-",IF(AND(OR(AD31="",AD31=0),'TN-Nr. 6'!$H$24="JA"),"0,00",ROUND($H$17/30*AA31,2)))</f>
        <v>-</v>
      </c>
      <c r="AC31" s="250">
        <f>IF(AND(I31=0,ISBLANK('TN-Nr. 1'!#REF!)),"Stunden!",ROUND($H$17/30*F31,2))</f>
        <v>0</v>
      </c>
      <c r="AD31" s="275"/>
      <c r="AE31" s="276"/>
      <c r="AF31" s="277"/>
      <c r="AG31" s="269">
        <f t="shared" si="0"/>
        <v>0</v>
      </c>
      <c r="AH31" s="270"/>
      <c r="AI31" s="271">
        <f>'TN-Nr. 6'!$H$22</f>
        <v>0</v>
      </c>
      <c r="AJ31" s="272"/>
      <c r="AK31" s="273">
        <f t="shared" si="4"/>
        <v>0</v>
      </c>
      <c r="AL31" s="274"/>
      <c r="AM31" s="122"/>
      <c r="AR31" s="68"/>
    </row>
    <row r="32" spans="1:49" ht="24.95" customHeight="1" x14ac:dyDescent="0.2">
      <c r="B32" s="49">
        <v>7</v>
      </c>
      <c r="C32" s="124"/>
      <c r="D32" s="253"/>
      <c r="E32" s="254"/>
      <c r="F32" s="95"/>
      <c r="G32" s="28"/>
      <c r="H32" s="261"/>
      <c r="I32" s="262"/>
      <c r="J32" s="262"/>
      <c r="K32" s="262"/>
      <c r="L32" s="262"/>
      <c r="M32" s="262"/>
      <c r="N32" s="262"/>
      <c r="O32" s="262"/>
      <c r="P32" s="262"/>
      <c r="Q32" s="262"/>
      <c r="R32" s="262"/>
      <c r="S32" s="263"/>
      <c r="T32" s="63" t="s">
        <v>44</v>
      </c>
      <c r="U32" s="65"/>
      <c r="V32" s="108">
        <f t="shared" si="2"/>
        <v>1</v>
      </c>
      <c r="W32" s="63" t="s">
        <v>44</v>
      </c>
      <c r="X32" s="108">
        <f t="shared" si="3"/>
        <v>31</v>
      </c>
      <c r="Y32" s="108"/>
      <c r="Z32" s="123">
        <f t="shared" si="5"/>
        <v>31</v>
      </c>
      <c r="AA32" s="137" t="str">
        <f t="shared" si="6"/>
        <v>30</v>
      </c>
      <c r="AB32" s="249" t="str">
        <f>IF(AND(OR(AD32="",AD32=0),ISBLANK('TN-Nr. 7'!$H$24)),"-",IF(AND(OR(AD32="",AD32=0),'TN-Nr. 7'!$H$24="JA"),"0,00",ROUND($H$17/30*AA32,2)))</f>
        <v>-</v>
      </c>
      <c r="AC32" s="250">
        <f>IF(AND(I32=0,ISBLANK('TN-Nr. 1'!#REF!)),"Stunden!",ROUND($H$17/30*F32,2))</f>
        <v>0</v>
      </c>
      <c r="AD32" s="275"/>
      <c r="AE32" s="276"/>
      <c r="AF32" s="277"/>
      <c r="AG32" s="269">
        <f t="shared" si="0"/>
        <v>0</v>
      </c>
      <c r="AH32" s="270"/>
      <c r="AI32" s="271">
        <f>'TN-Nr. 7'!$H$22</f>
        <v>0</v>
      </c>
      <c r="AJ32" s="272"/>
      <c r="AK32" s="273">
        <f t="shared" si="4"/>
        <v>0</v>
      </c>
      <c r="AL32" s="274"/>
      <c r="AM32" s="115"/>
      <c r="AR32" s="68"/>
    </row>
    <row r="33" spans="2:44" ht="24.95" customHeight="1" x14ac:dyDescent="0.2">
      <c r="B33" s="49">
        <v>8</v>
      </c>
      <c r="C33" s="124"/>
      <c r="D33" s="253"/>
      <c r="E33" s="254"/>
      <c r="F33" s="95"/>
      <c r="G33" s="28"/>
      <c r="H33" s="261"/>
      <c r="I33" s="262"/>
      <c r="J33" s="262"/>
      <c r="K33" s="262"/>
      <c r="L33" s="262"/>
      <c r="M33" s="262"/>
      <c r="N33" s="262"/>
      <c r="O33" s="262"/>
      <c r="P33" s="262"/>
      <c r="Q33" s="262"/>
      <c r="R33" s="262"/>
      <c r="S33" s="263"/>
      <c r="T33" s="63" t="s">
        <v>44</v>
      </c>
      <c r="U33" s="65"/>
      <c r="V33" s="108">
        <f t="shared" si="2"/>
        <v>1</v>
      </c>
      <c r="W33" s="62" t="s">
        <v>44</v>
      </c>
      <c r="X33" s="108">
        <f t="shared" si="3"/>
        <v>31</v>
      </c>
      <c r="Y33" s="108"/>
      <c r="Z33" s="123">
        <f t="shared" si="5"/>
        <v>31</v>
      </c>
      <c r="AA33" s="137" t="str">
        <f t="shared" si="6"/>
        <v>30</v>
      </c>
      <c r="AB33" s="249" t="str">
        <f>IF(AND(OR(AD33="",AD33=0),ISBLANK('TN-Nr. 8'!$H$24)),"-",IF(AND(OR(AD33="",AD33=0),'TN-Nr. 8'!$H$24="JA"),"0,00",ROUND($H$17/30*AA33,2)))</f>
        <v>-</v>
      </c>
      <c r="AC33" s="250">
        <f>IF(AND(I33=0,ISBLANK('TN-Nr. 1'!#REF!)),"Stunden!",ROUND($H$17/30*F33,2))</f>
        <v>0</v>
      </c>
      <c r="AD33" s="275"/>
      <c r="AE33" s="276"/>
      <c r="AF33" s="277"/>
      <c r="AG33" s="269">
        <f t="shared" si="0"/>
        <v>0</v>
      </c>
      <c r="AH33" s="270"/>
      <c r="AI33" s="271">
        <f>'TN-Nr. 8'!$H$22</f>
        <v>0</v>
      </c>
      <c r="AJ33" s="272"/>
      <c r="AK33" s="273">
        <f t="shared" si="4"/>
        <v>0</v>
      </c>
      <c r="AL33" s="274"/>
      <c r="AM33" s="115"/>
      <c r="AR33" s="68"/>
    </row>
    <row r="34" spans="2:44" ht="24.95" customHeight="1" x14ac:dyDescent="0.2">
      <c r="B34" s="49">
        <v>9</v>
      </c>
      <c r="C34" s="124"/>
      <c r="D34" s="253"/>
      <c r="E34" s="254"/>
      <c r="F34" s="95"/>
      <c r="G34" s="28"/>
      <c r="H34" s="261"/>
      <c r="I34" s="262"/>
      <c r="J34" s="262"/>
      <c r="K34" s="262"/>
      <c r="L34" s="262"/>
      <c r="M34" s="262"/>
      <c r="N34" s="262"/>
      <c r="O34" s="262"/>
      <c r="P34" s="262"/>
      <c r="Q34" s="262"/>
      <c r="R34" s="262"/>
      <c r="S34" s="263"/>
      <c r="T34" s="63" t="s">
        <v>44</v>
      </c>
      <c r="U34" s="65"/>
      <c r="V34" s="108">
        <f t="shared" si="2"/>
        <v>1</v>
      </c>
      <c r="W34" s="62" t="s">
        <v>44</v>
      </c>
      <c r="X34" s="108">
        <f t="shared" si="3"/>
        <v>31</v>
      </c>
      <c r="Y34" s="108"/>
      <c r="Z34" s="123">
        <f t="shared" si="5"/>
        <v>31</v>
      </c>
      <c r="AA34" s="137" t="str">
        <f t="shared" si="6"/>
        <v>30</v>
      </c>
      <c r="AB34" s="249" t="str">
        <f>IF(AND(OR(AD34="",AD34=0),ISBLANK('TN-Nr. 9'!$H$24)),"-",IF(AND(OR(AD34="",AD34=0),'TN-Nr. 9'!$H$24="JA"),"0,00",ROUND($H$17/30*AA34,2)))</f>
        <v>-</v>
      </c>
      <c r="AC34" s="250">
        <f>IF(AND(I34=0,ISBLANK('TN-Nr. 1'!#REF!)),"Stunden!",ROUND($H$17/30*F34,2))</f>
        <v>0</v>
      </c>
      <c r="AD34" s="275"/>
      <c r="AE34" s="276"/>
      <c r="AF34" s="277"/>
      <c r="AG34" s="269">
        <f t="shared" si="0"/>
        <v>0</v>
      </c>
      <c r="AH34" s="270"/>
      <c r="AI34" s="271">
        <f>'TN-Nr. 9'!$H$22</f>
        <v>0</v>
      </c>
      <c r="AJ34" s="272"/>
      <c r="AK34" s="273">
        <f t="shared" si="4"/>
        <v>0</v>
      </c>
      <c r="AL34" s="274"/>
      <c r="AM34" s="115"/>
      <c r="AR34" s="68"/>
    </row>
    <row r="35" spans="2:44" ht="24.95" customHeight="1" x14ac:dyDescent="0.2">
      <c r="B35" s="49">
        <v>10</v>
      </c>
      <c r="C35" s="124"/>
      <c r="D35" s="253"/>
      <c r="E35" s="254"/>
      <c r="F35" s="95"/>
      <c r="G35" s="28"/>
      <c r="H35" s="261"/>
      <c r="I35" s="262"/>
      <c r="J35" s="262"/>
      <c r="K35" s="262"/>
      <c r="L35" s="262"/>
      <c r="M35" s="262"/>
      <c r="N35" s="262"/>
      <c r="O35" s="262"/>
      <c r="P35" s="262"/>
      <c r="Q35" s="262"/>
      <c r="R35" s="262"/>
      <c r="S35" s="263"/>
      <c r="T35" s="63" t="s">
        <v>44</v>
      </c>
      <c r="U35" s="65"/>
      <c r="V35" s="108">
        <f t="shared" si="2"/>
        <v>1</v>
      </c>
      <c r="W35" s="63" t="s">
        <v>44</v>
      </c>
      <c r="X35" s="108">
        <f t="shared" si="3"/>
        <v>31</v>
      </c>
      <c r="Y35" s="108"/>
      <c r="Z35" s="123">
        <f t="shared" si="5"/>
        <v>31</v>
      </c>
      <c r="AA35" s="137" t="str">
        <f t="shared" si="6"/>
        <v>30</v>
      </c>
      <c r="AB35" s="249" t="str">
        <f>IF(AND(OR(AD35="",AD35=0),ISBLANK('TN-Nr. 10'!$H$24)),"-",IF(AND(OR(AD35="",AD35=0),'TN-Nr. 10'!$H$24="JA"),"0,00",ROUND($H$17/30*AA35,2)))</f>
        <v>-</v>
      </c>
      <c r="AC35" s="250">
        <f>IF(AND(I35=0,ISBLANK('TN-Nr. 1'!#REF!)),"Stunden!",ROUND($H$17/30*F35,2))</f>
        <v>0</v>
      </c>
      <c r="AD35" s="275"/>
      <c r="AE35" s="276"/>
      <c r="AF35" s="277"/>
      <c r="AG35" s="269">
        <f t="shared" si="0"/>
        <v>0</v>
      </c>
      <c r="AH35" s="270"/>
      <c r="AI35" s="271">
        <f>'TN-Nr. 10'!$H$22</f>
        <v>0</v>
      </c>
      <c r="AJ35" s="272"/>
      <c r="AK35" s="273">
        <f t="shared" si="4"/>
        <v>0</v>
      </c>
      <c r="AL35" s="274"/>
      <c r="AM35" s="115"/>
      <c r="AR35" s="68"/>
    </row>
    <row r="36" spans="2:44" ht="24.95" customHeight="1" x14ac:dyDescent="0.2">
      <c r="B36" s="49">
        <v>11</v>
      </c>
      <c r="C36" s="124"/>
      <c r="D36" s="253"/>
      <c r="E36" s="254"/>
      <c r="F36" s="95"/>
      <c r="G36" s="28"/>
      <c r="H36" s="261"/>
      <c r="I36" s="262"/>
      <c r="J36" s="262"/>
      <c r="K36" s="262"/>
      <c r="L36" s="262"/>
      <c r="M36" s="262"/>
      <c r="N36" s="262"/>
      <c r="O36" s="262"/>
      <c r="P36" s="262"/>
      <c r="Q36" s="262"/>
      <c r="R36" s="262"/>
      <c r="S36" s="263"/>
      <c r="T36" s="63" t="s">
        <v>44</v>
      </c>
      <c r="U36" s="65"/>
      <c r="V36" s="108">
        <f t="shared" si="2"/>
        <v>1</v>
      </c>
      <c r="W36" s="63" t="s">
        <v>44</v>
      </c>
      <c r="X36" s="108">
        <f t="shared" si="3"/>
        <v>31</v>
      </c>
      <c r="Y36" s="108"/>
      <c r="Z36" s="123">
        <f t="shared" si="5"/>
        <v>31</v>
      </c>
      <c r="AA36" s="137" t="str">
        <f t="shared" si="6"/>
        <v>30</v>
      </c>
      <c r="AB36" s="249" t="str">
        <f>IF(AND(OR(AD36="",AD36=0),ISBLANK('TN-Nr. 11'!$H$24)),"-",IF(AND(OR(AD36="",AD36=0),'TN-Nr. 11'!$H$24="JA"),"0,00",ROUND($H$17/30*AA36,2)))</f>
        <v>-</v>
      </c>
      <c r="AC36" s="250">
        <f>IF(AND(I36=0,ISBLANK('TN-Nr. 1'!#REF!)),"Stunden!",ROUND($H$17/30*F36,2))</f>
        <v>0</v>
      </c>
      <c r="AD36" s="275"/>
      <c r="AE36" s="276"/>
      <c r="AF36" s="277"/>
      <c r="AG36" s="269">
        <f t="shared" si="0"/>
        <v>0</v>
      </c>
      <c r="AH36" s="270"/>
      <c r="AI36" s="271">
        <f>'TN-Nr. 11'!$H$22</f>
        <v>0</v>
      </c>
      <c r="AJ36" s="272"/>
      <c r="AK36" s="273">
        <f t="shared" si="4"/>
        <v>0</v>
      </c>
      <c r="AL36" s="274"/>
      <c r="AM36" s="115"/>
      <c r="AR36" s="68"/>
    </row>
    <row r="37" spans="2:44" ht="24.95" customHeight="1" x14ac:dyDescent="0.2">
      <c r="B37" s="49">
        <v>12</v>
      </c>
      <c r="C37" s="124"/>
      <c r="D37" s="253"/>
      <c r="E37" s="254"/>
      <c r="F37" s="95"/>
      <c r="G37" s="28"/>
      <c r="H37" s="261"/>
      <c r="I37" s="262"/>
      <c r="J37" s="262"/>
      <c r="K37" s="262"/>
      <c r="L37" s="262"/>
      <c r="M37" s="262"/>
      <c r="N37" s="262"/>
      <c r="O37" s="262"/>
      <c r="P37" s="262"/>
      <c r="Q37" s="262"/>
      <c r="R37" s="262"/>
      <c r="S37" s="263"/>
      <c r="T37" s="63" t="s">
        <v>44</v>
      </c>
      <c r="U37" s="65"/>
      <c r="V37" s="108">
        <f t="shared" si="2"/>
        <v>1</v>
      </c>
      <c r="W37" s="63" t="s">
        <v>44</v>
      </c>
      <c r="X37" s="108">
        <f t="shared" si="3"/>
        <v>31</v>
      </c>
      <c r="Y37" s="108"/>
      <c r="Z37" s="123">
        <f t="shared" si="5"/>
        <v>31</v>
      </c>
      <c r="AA37" s="137" t="str">
        <f t="shared" si="6"/>
        <v>30</v>
      </c>
      <c r="AB37" s="249" t="str">
        <f>IF(AND(OR(AD37="",AD37=0),ISBLANK('TN-Nr. 12'!$H$24)),"-",IF(AND(OR(AD37="",AD37=0),'TN-Nr. 12'!$H$24="JA"),"0,00",ROUND($H$17/30*AA37,2)))</f>
        <v>-</v>
      </c>
      <c r="AC37" s="250">
        <f>IF(AND(I37=0,ISBLANK('TN-Nr. 1'!#REF!)),"Stunden!",ROUND($H$17/30*F37,2))</f>
        <v>0</v>
      </c>
      <c r="AD37" s="275"/>
      <c r="AE37" s="276"/>
      <c r="AF37" s="277"/>
      <c r="AG37" s="269">
        <f t="shared" si="0"/>
        <v>0</v>
      </c>
      <c r="AH37" s="270"/>
      <c r="AI37" s="271">
        <f>'TN-Nr. 12'!$H$22</f>
        <v>0</v>
      </c>
      <c r="AJ37" s="272"/>
      <c r="AK37" s="273">
        <f t="shared" si="4"/>
        <v>0</v>
      </c>
      <c r="AL37" s="274"/>
      <c r="AM37" s="115"/>
      <c r="AR37" s="68"/>
    </row>
    <row r="38" spans="2:44" ht="24.95" customHeight="1" x14ac:dyDescent="0.2">
      <c r="B38" s="49">
        <v>13</v>
      </c>
      <c r="C38" s="124"/>
      <c r="D38" s="253"/>
      <c r="E38" s="254"/>
      <c r="F38" s="95"/>
      <c r="G38" s="28"/>
      <c r="H38" s="261"/>
      <c r="I38" s="262"/>
      <c r="J38" s="262"/>
      <c r="K38" s="262"/>
      <c r="L38" s="262"/>
      <c r="M38" s="262"/>
      <c r="N38" s="262"/>
      <c r="O38" s="262"/>
      <c r="P38" s="262"/>
      <c r="Q38" s="262"/>
      <c r="R38" s="262"/>
      <c r="S38" s="263"/>
      <c r="T38" s="63" t="s">
        <v>44</v>
      </c>
      <c r="U38" s="65"/>
      <c r="V38" s="108">
        <f t="shared" si="2"/>
        <v>1</v>
      </c>
      <c r="W38" s="63" t="s">
        <v>44</v>
      </c>
      <c r="X38" s="108">
        <f t="shared" si="3"/>
        <v>31</v>
      </c>
      <c r="Y38" s="108"/>
      <c r="Z38" s="123">
        <f t="shared" si="5"/>
        <v>31</v>
      </c>
      <c r="AA38" s="137" t="str">
        <f t="shared" si="6"/>
        <v>30</v>
      </c>
      <c r="AB38" s="249" t="str">
        <f>IF(AND(OR(AD38="",AD38=0),ISBLANK('TN-Nr. 13'!$H$24)),"-",IF(AND(OR(AD38="",AD38=0),'TN-Nr. 13'!$H$24="JA"),"0,00",ROUND($H$17/30*AA38,2)))</f>
        <v>-</v>
      </c>
      <c r="AC38" s="250">
        <f>IF(AND(I38=0,ISBLANK('TN-Nr. 1'!#REF!)),"Stunden!",ROUND($H$17/30*F38,2))</f>
        <v>0</v>
      </c>
      <c r="AD38" s="275"/>
      <c r="AE38" s="276"/>
      <c r="AF38" s="277"/>
      <c r="AG38" s="269">
        <f t="shared" si="0"/>
        <v>0</v>
      </c>
      <c r="AH38" s="270"/>
      <c r="AI38" s="271">
        <f>'TN-Nr. 13'!$H$22</f>
        <v>0</v>
      </c>
      <c r="AJ38" s="272"/>
      <c r="AK38" s="273">
        <f t="shared" si="4"/>
        <v>0</v>
      </c>
      <c r="AL38" s="274"/>
      <c r="AM38" s="115"/>
    </row>
    <row r="39" spans="2:44" ht="24.95" customHeight="1" x14ac:dyDescent="0.2">
      <c r="B39" s="49">
        <v>14</v>
      </c>
      <c r="C39" s="124"/>
      <c r="D39" s="253"/>
      <c r="E39" s="254"/>
      <c r="F39" s="95"/>
      <c r="G39" s="28"/>
      <c r="H39" s="261"/>
      <c r="I39" s="262"/>
      <c r="J39" s="262"/>
      <c r="K39" s="262"/>
      <c r="L39" s="262"/>
      <c r="M39" s="262"/>
      <c r="N39" s="262"/>
      <c r="O39" s="262"/>
      <c r="P39" s="262"/>
      <c r="Q39" s="262"/>
      <c r="R39" s="262"/>
      <c r="S39" s="263"/>
      <c r="T39" s="63" t="s">
        <v>44</v>
      </c>
      <c r="U39" s="65"/>
      <c r="V39" s="108">
        <f t="shared" si="2"/>
        <v>1</v>
      </c>
      <c r="W39" s="63" t="s">
        <v>44</v>
      </c>
      <c r="X39" s="108">
        <f t="shared" si="3"/>
        <v>31</v>
      </c>
      <c r="Y39" s="108"/>
      <c r="Z39" s="123">
        <f t="shared" si="5"/>
        <v>31</v>
      </c>
      <c r="AA39" s="137" t="str">
        <f t="shared" si="6"/>
        <v>30</v>
      </c>
      <c r="AB39" s="249" t="str">
        <f>IF(AND(OR(AD39="",AD39=0),ISBLANK('TN-Nr. 14'!$H$24)),"-",IF(AND(OR(AD39="",AD39=0),'TN-Nr. 14'!$H$24="JA"),"0,00",ROUND($H$17/30*AA39,2)))</f>
        <v>-</v>
      </c>
      <c r="AC39" s="250">
        <f>IF(AND(I39=0,ISBLANK('TN-Nr. 1'!#REF!)),"Stunden!",ROUND($H$17/30*F39,2))</f>
        <v>0</v>
      </c>
      <c r="AD39" s="275"/>
      <c r="AE39" s="276"/>
      <c r="AF39" s="277"/>
      <c r="AG39" s="269">
        <f t="shared" si="0"/>
        <v>0</v>
      </c>
      <c r="AH39" s="270"/>
      <c r="AI39" s="271">
        <f>'TN-Nr. 14'!$H$22</f>
        <v>0</v>
      </c>
      <c r="AJ39" s="272"/>
      <c r="AK39" s="273">
        <f t="shared" si="4"/>
        <v>0</v>
      </c>
      <c r="AL39" s="274"/>
      <c r="AM39" s="115"/>
    </row>
    <row r="40" spans="2:44" ht="24.95" customHeight="1" thickBot="1" x14ac:dyDescent="0.25">
      <c r="B40" s="112">
        <v>15</v>
      </c>
      <c r="C40" s="125"/>
      <c r="D40" s="267"/>
      <c r="E40" s="268"/>
      <c r="F40" s="95"/>
      <c r="G40" s="113"/>
      <c r="H40" s="258"/>
      <c r="I40" s="259"/>
      <c r="J40" s="259"/>
      <c r="K40" s="259"/>
      <c r="L40" s="259"/>
      <c r="M40" s="259"/>
      <c r="N40" s="259"/>
      <c r="O40" s="259"/>
      <c r="P40" s="259"/>
      <c r="Q40" s="259"/>
      <c r="R40" s="259"/>
      <c r="S40" s="260"/>
      <c r="T40" s="63" t="s">
        <v>44</v>
      </c>
      <c r="U40" s="65"/>
      <c r="V40" s="108">
        <f t="shared" si="2"/>
        <v>1</v>
      </c>
      <c r="W40" s="62" t="s">
        <v>44</v>
      </c>
      <c r="X40" s="108">
        <f t="shared" si="3"/>
        <v>31</v>
      </c>
      <c r="Y40" s="108"/>
      <c r="Z40" s="123">
        <f t="shared" si="5"/>
        <v>31</v>
      </c>
      <c r="AA40" s="137" t="str">
        <f t="shared" si="6"/>
        <v>30</v>
      </c>
      <c r="AB40" s="249" t="str">
        <f>IF(AND(OR(AD40="",AD40=0),ISBLANK('TN-Nr. 15'!$H$24)),"-",IF(AND(OR(AD40="",AD40=0),'TN-Nr. 15'!$H$24="JA"),"0,00",ROUND($H$17/30*AA40,2)))</f>
        <v>-</v>
      </c>
      <c r="AC40" s="250">
        <f>IF(AND(I40=0,ISBLANK('TN-Nr. 1'!#REF!)),"Stunden!",ROUND($H$17/30*F40,2))</f>
        <v>0</v>
      </c>
      <c r="AD40" s="275"/>
      <c r="AE40" s="276"/>
      <c r="AF40" s="277"/>
      <c r="AG40" s="310">
        <f t="shared" si="0"/>
        <v>0</v>
      </c>
      <c r="AH40" s="311"/>
      <c r="AI40" s="271">
        <f>'TN-Nr. 15'!$H$22</f>
        <v>0</v>
      </c>
      <c r="AJ40" s="272"/>
      <c r="AK40" s="273">
        <f t="shared" si="4"/>
        <v>0</v>
      </c>
      <c r="AL40" s="274"/>
      <c r="AM40" s="115"/>
    </row>
    <row r="41" spans="2:44" ht="20.25" customHeight="1" thickBot="1" x14ac:dyDescent="0.25">
      <c r="B41" s="159"/>
      <c r="C41" s="163" t="s">
        <v>88</v>
      </c>
      <c r="D41" s="143"/>
      <c r="E41" s="162">
        <f>COUNTA(C26:C40)</f>
        <v>0</v>
      </c>
      <c r="F41" s="143"/>
      <c r="G41" s="143"/>
      <c r="H41" s="255" t="s">
        <v>42</v>
      </c>
      <c r="I41" s="256"/>
      <c r="J41" s="256"/>
      <c r="K41" s="256"/>
      <c r="L41" s="256"/>
      <c r="M41" s="256"/>
      <c r="N41" s="256"/>
      <c r="O41" s="256"/>
      <c r="P41" s="256"/>
      <c r="Q41" s="256"/>
      <c r="R41" s="256"/>
      <c r="S41" s="257"/>
      <c r="T41" s="154">
        <f>COUNTIF(T26:T40, "JA")</f>
        <v>0</v>
      </c>
      <c r="U41" s="64"/>
      <c r="V41" s="64"/>
      <c r="W41" s="61">
        <f>COUNTIF(W26:W40, "JA")</f>
        <v>0</v>
      </c>
      <c r="X41" s="61"/>
      <c r="Y41" s="64"/>
      <c r="Z41" s="64"/>
      <c r="AA41" s="138"/>
      <c r="AB41" s="324">
        <f>SUM(AB26:AB40)</f>
        <v>0</v>
      </c>
      <c r="AC41" s="325"/>
      <c r="AD41" s="326"/>
      <c r="AE41" s="256"/>
      <c r="AF41" s="257"/>
      <c r="AG41" s="327">
        <f>SUM(AG26:AH40)</f>
        <v>0</v>
      </c>
      <c r="AH41" s="328"/>
      <c r="AI41" s="320">
        <f>SUM(AI26:AJ40)</f>
        <v>0</v>
      </c>
      <c r="AJ41" s="257"/>
      <c r="AK41" s="114">
        <f>(AG41+AI41)</f>
        <v>0</v>
      </c>
      <c r="AL41" s="153"/>
    </row>
    <row r="42" spans="2:44" ht="32.25" customHeight="1" thickBot="1" x14ac:dyDescent="0.25">
      <c r="B42" s="46"/>
      <c r="C42" s="155"/>
      <c r="D42" s="156"/>
      <c r="E42" s="157"/>
      <c r="F42" s="158"/>
      <c r="G42" s="157"/>
      <c r="H42" s="157"/>
      <c r="I42" s="321" t="s">
        <v>16</v>
      </c>
      <c r="J42" s="322"/>
      <c r="K42" s="322"/>
      <c r="L42" s="322"/>
      <c r="M42" s="322"/>
      <c r="N42" s="322"/>
      <c r="O42" s="322"/>
      <c r="P42" s="322"/>
      <c r="Q42" s="322"/>
      <c r="R42" s="322"/>
      <c r="S42" s="322"/>
      <c r="T42" s="323"/>
      <c r="U42" s="312">
        <f>AB41+AG41+AI41</f>
        <v>0</v>
      </c>
      <c r="V42" s="313"/>
      <c r="W42" s="313"/>
      <c r="X42" s="313"/>
      <c r="Y42" s="314"/>
      <c r="Z42" s="59"/>
      <c r="AA42" s="111"/>
      <c r="AB42" s="109"/>
      <c r="AC42" s="110"/>
      <c r="AD42" s="319"/>
      <c r="AE42" s="319"/>
      <c r="AF42" s="4"/>
      <c r="AG42" s="4"/>
      <c r="AH42" s="111"/>
      <c r="AI42" s="60"/>
      <c r="AJ42" s="45"/>
      <c r="AK42" s="56"/>
      <c r="AL42" s="47"/>
    </row>
    <row r="43" spans="2:44" ht="0.95" customHeight="1" x14ac:dyDescent="0.2">
      <c r="B43" s="46"/>
      <c r="C43" s="4"/>
      <c r="D43" s="21"/>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7"/>
      <c r="AL43" s="47"/>
    </row>
    <row r="44" spans="2:44" ht="4.5" customHeight="1" x14ac:dyDescent="0.2">
      <c r="B44" s="316" t="s">
        <v>35</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8"/>
      <c r="AL44" s="47"/>
    </row>
    <row r="45" spans="2:44" ht="36" customHeight="1" x14ac:dyDescent="0.2">
      <c r="B45" s="316"/>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8"/>
      <c r="AL45" s="47"/>
    </row>
    <row r="46" spans="2:44" ht="0.95" customHeight="1" x14ac:dyDescent="0.2">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8"/>
      <c r="AL46" s="47"/>
    </row>
    <row r="47" spans="2:44" ht="5.0999999999999996" customHeight="1" x14ac:dyDescent="0.2">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8"/>
      <c r="AL47" s="47"/>
    </row>
    <row r="48" spans="2:44" ht="3" customHeight="1" x14ac:dyDescent="0.2">
      <c r="B48" s="50"/>
      <c r="C48" s="4"/>
      <c r="D48" s="21"/>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7"/>
      <c r="AL48" s="47"/>
    </row>
    <row r="49" spans="2:38" ht="12.75" customHeight="1" x14ac:dyDescent="0.2">
      <c r="B49" s="46"/>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4"/>
      <c r="AA49" s="4"/>
      <c r="AB49" s="4"/>
      <c r="AC49" s="25"/>
      <c r="AD49" s="25"/>
      <c r="AE49" s="4"/>
      <c r="AF49" s="25"/>
      <c r="AG49" s="4"/>
      <c r="AH49" s="25"/>
      <c r="AI49" s="4"/>
      <c r="AJ49" s="4"/>
      <c r="AK49" s="47"/>
      <c r="AL49" s="47"/>
    </row>
    <row r="50" spans="2:38" ht="54" customHeight="1" x14ac:dyDescent="0.25">
      <c r="B50" s="51"/>
      <c r="C50" s="315" t="s">
        <v>17</v>
      </c>
      <c r="D50" s="315"/>
      <c r="E50" s="315"/>
      <c r="F50" s="315"/>
      <c r="G50" s="315"/>
      <c r="H50" s="315"/>
      <c r="I50" s="315"/>
      <c r="J50" s="315"/>
      <c r="K50" s="315"/>
      <c r="L50" s="315"/>
      <c r="M50" s="315"/>
      <c r="N50" s="315"/>
      <c r="O50" s="315"/>
      <c r="P50" s="315"/>
      <c r="Q50" s="315"/>
      <c r="R50" s="315"/>
      <c r="S50" s="315"/>
      <c r="T50" s="315"/>
      <c r="U50" s="315"/>
      <c r="V50" s="315"/>
      <c r="W50" s="315"/>
      <c r="X50" s="315"/>
      <c r="Y50" s="315"/>
      <c r="Z50" s="10"/>
      <c r="AA50" s="10"/>
      <c r="AB50" s="10"/>
      <c r="AC50" s="10"/>
      <c r="AD50" s="10"/>
      <c r="AE50" s="10"/>
      <c r="AF50" s="10"/>
      <c r="AG50" s="10"/>
      <c r="AH50" s="10"/>
      <c r="AI50" s="10"/>
      <c r="AJ50" s="10"/>
      <c r="AK50" s="47"/>
      <c r="AL50" s="47"/>
    </row>
    <row r="51" spans="2:38" ht="24" customHeight="1" thickBot="1" x14ac:dyDescent="0.3">
      <c r="B51" s="52"/>
      <c r="C51" s="53"/>
      <c r="D51" s="53"/>
      <c r="E51" s="53"/>
      <c r="F51" s="53"/>
      <c r="G51" s="53"/>
      <c r="H51" s="53"/>
      <c r="I51" s="53"/>
      <c r="J51" s="53"/>
      <c r="K51" s="53"/>
      <c r="L51" s="53"/>
      <c r="M51" s="53"/>
      <c r="N51" s="53"/>
      <c r="O51" s="53"/>
      <c r="P51" s="53"/>
      <c r="Q51" s="53"/>
      <c r="R51" s="53"/>
      <c r="S51" s="53"/>
      <c r="T51" s="53"/>
      <c r="U51" s="53"/>
      <c r="V51" s="53"/>
      <c r="W51" s="53"/>
      <c r="X51" s="53"/>
      <c r="Y51" s="53"/>
      <c r="Z51" s="240" t="s">
        <v>91</v>
      </c>
      <c r="AA51" s="240"/>
      <c r="AB51" s="240"/>
      <c r="AC51" s="240"/>
      <c r="AD51" s="240"/>
      <c r="AE51" s="240"/>
      <c r="AF51" s="240"/>
      <c r="AG51" s="240"/>
      <c r="AH51" s="240"/>
      <c r="AI51" s="240"/>
      <c r="AJ51" s="240"/>
      <c r="AK51" s="58"/>
      <c r="AL51" s="58"/>
    </row>
    <row r="53" spans="2:38" x14ac:dyDescent="0.2">
      <c r="AF53" s="30"/>
    </row>
  </sheetData>
  <sheetProtection algorithmName="SHA-512" hashValue="6HWCDZbr3EgtT/tedu698QIIhgSlRmVbxpLdtsuPMSebmJPOT0uok9jOHUv6ghcBshGrpfGUxFcOomkLZY+x/w==" saltValue="3fZ1o7huOQlefN/E7bKrVQ==" spinCount="100000" sheet="1" objects="1" scenarios="1" selectLockedCells="1" autoFilter="0"/>
  <dataConsolidate/>
  <customSheetViews>
    <customSheetView guid="{91496D87-36A7-48A5-9BAF-69F888C5301B}" showGridLines="0" fitToPage="1" showAutoFilter="1" showRuler="0">
      <pane ySplit="10" topLeftCell="A35" activePane="bottomLeft" state="frozen"/>
      <selection pane="bottomLeft" activeCell="E41" sqref="E41:F41"/>
      <pageMargins left="0.78740157480314965" right="0.78740157480314965" top="0.59055118110236227" bottom="0.59055118110236227" header="0" footer="0"/>
      <printOptions horizontalCentered="1" verticalCentered="1"/>
      <pageSetup paperSize="9" scale="80" orientation="landscape" horizontalDpi="360" verticalDpi="360" r:id="rId1"/>
      <headerFooter alignWithMargins="0"/>
      <autoFilter ref="B1:F1"/>
    </customSheetView>
    <customSheetView guid="{2989E3AF-B63F-4DF2-8C20-91839C90C09D}" scale="80" showGridLines="0" fitToPage="1" showAutoFilter="1" hiddenColumns="1" topLeftCell="D1">
      <pane ySplit="11" topLeftCell="A12" activePane="bottomLeft" state="frozen"/>
      <selection pane="bottomLeft" activeCell="F16" sqref="F16:G16"/>
      <pageMargins left="0.78740157480314965" right="0.78740157480314965" top="0.19685039370078741" bottom="0.19685039370078741" header="0" footer="0"/>
      <printOptions horizontalCentered="1" verticalCentered="1"/>
      <pageSetup paperSize="9" scale="75" orientation="landscape" horizontalDpi="360" verticalDpi="360" r:id="rId2"/>
      <headerFooter alignWithMargins="0"/>
      <autoFilter ref="B11:G47">
        <filterColumn colId="0" showButton="0"/>
        <filterColumn colId="4" showButton="0"/>
      </autoFilter>
    </customSheetView>
  </customSheetViews>
  <mergeCells count="155">
    <mergeCell ref="AK35:AL35"/>
    <mergeCell ref="AG25:AH25"/>
    <mergeCell ref="AD25:AF25"/>
    <mergeCell ref="AG35:AH35"/>
    <mergeCell ref="AD35:AF35"/>
    <mergeCell ref="AG31:AH31"/>
    <mergeCell ref="AG32:AH32"/>
    <mergeCell ref="AG33:AH33"/>
    <mergeCell ref="AK38:AL38"/>
    <mergeCell ref="AI38:AJ38"/>
    <mergeCell ref="AI33:AJ33"/>
    <mergeCell ref="AG26:AH26"/>
    <mergeCell ref="AG38:AH38"/>
    <mergeCell ref="AD29:AF29"/>
    <mergeCell ref="AI34:AJ34"/>
    <mergeCell ref="AI39:AJ39"/>
    <mergeCell ref="AK39:AL39"/>
    <mergeCell ref="AK40:AL40"/>
    <mergeCell ref="AI36:AJ36"/>
    <mergeCell ref="AI37:AJ37"/>
    <mergeCell ref="AK37:AL37"/>
    <mergeCell ref="AK36:AL36"/>
    <mergeCell ref="AI40:AJ40"/>
    <mergeCell ref="B24:C24"/>
    <mergeCell ref="AD36:AF36"/>
    <mergeCell ref="AD37:AF37"/>
    <mergeCell ref="AD38:AF38"/>
    <mergeCell ref="AD39:AF39"/>
    <mergeCell ref="AI35:AJ35"/>
    <mergeCell ref="H31:S31"/>
    <mergeCell ref="H32:S32"/>
    <mergeCell ref="H33:S33"/>
    <mergeCell ref="H34:S34"/>
    <mergeCell ref="AB25:AC25"/>
    <mergeCell ref="AD31:AF31"/>
    <mergeCell ref="AD32:AF32"/>
    <mergeCell ref="AI25:AJ25"/>
    <mergeCell ref="AG34:AH34"/>
    <mergeCell ref="AB32:AC32"/>
    <mergeCell ref="AG39:AH39"/>
    <mergeCell ref="AG40:AH40"/>
    <mergeCell ref="U42:Y42"/>
    <mergeCell ref="AG36:AH36"/>
    <mergeCell ref="AG37:AH37"/>
    <mergeCell ref="C50:Y50"/>
    <mergeCell ref="B44:AK47"/>
    <mergeCell ref="D37:E37"/>
    <mergeCell ref="D38:E38"/>
    <mergeCell ref="D39:E39"/>
    <mergeCell ref="D40:E40"/>
    <mergeCell ref="AD42:AE42"/>
    <mergeCell ref="D36:E36"/>
    <mergeCell ref="AI41:AJ41"/>
    <mergeCell ref="I42:T42"/>
    <mergeCell ref="H37:S37"/>
    <mergeCell ref="H38:S38"/>
    <mergeCell ref="AD40:AF40"/>
    <mergeCell ref="AB41:AC41"/>
    <mergeCell ref="AD41:AF41"/>
    <mergeCell ref="AG41:AH41"/>
    <mergeCell ref="AB36:AC36"/>
    <mergeCell ref="AB37:AC37"/>
    <mergeCell ref="AB38:AC38"/>
    <mergeCell ref="AB39:AC39"/>
    <mergeCell ref="AB40:AC40"/>
    <mergeCell ref="B12:C12"/>
    <mergeCell ref="AF7:AK24"/>
    <mergeCell ref="G23:S23"/>
    <mergeCell ref="D1:AE1"/>
    <mergeCell ref="H17:I17"/>
    <mergeCell ref="E7:I7"/>
    <mergeCell ref="Y19:AC19"/>
    <mergeCell ref="AC5:AD5"/>
    <mergeCell ref="S17:S18"/>
    <mergeCell ref="E19:G19"/>
    <mergeCell ref="Z17:AB17"/>
    <mergeCell ref="U9:AD9"/>
    <mergeCell ref="I5:Y5"/>
    <mergeCell ref="G2:H2"/>
    <mergeCell ref="E14:I14"/>
    <mergeCell ref="E5:F5"/>
    <mergeCell ref="F16:G17"/>
    <mergeCell ref="AB7:AD7"/>
    <mergeCell ref="O9:T9"/>
    <mergeCell ref="H9:I9"/>
    <mergeCell ref="E12:AD12"/>
    <mergeCell ref="AB14:AD14"/>
    <mergeCell ref="AK4:AK5"/>
    <mergeCell ref="AF2:AK2"/>
    <mergeCell ref="AB35:AC35"/>
    <mergeCell ref="AB31:AC31"/>
    <mergeCell ref="AI28:AJ28"/>
    <mergeCell ref="AI29:AJ29"/>
    <mergeCell ref="AG29:AH29"/>
    <mergeCell ref="AG27:AH27"/>
    <mergeCell ref="AG30:AH30"/>
    <mergeCell ref="AK30:AL30"/>
    <mergeCell ref="AB33:AC33"/>
    <mergeCell ref="AK32:AL32"/>
    <mergeCell ref="AD33:AF33"/>
    <mergeCell ref="AD30:AF30"/>
    <mergeCell ref="AD34:AF34"/>
    <mergeCell ref="AK31:AL31"/>
    <mergeCell ref="AK28:AL28"/>
    <mergeCell ref="AK29:AL29"/>
    <mergeCell ref="AK34:AL34"/>
    <mergeCell ref="AK33:AL33"/>
    <mergeCell ref="AI30:AJ30"/>
    <mergeCell ref="AI31:AJ31"/>
    <mergeCell ref="AI32:AJ32"/>
    <mergeCell ref="AD28:AF28"/>
    <mergeCell ref="AO26:AP26"/>
    <mergeCell ref="AO27:AP27"/>
    <mergeCell ref="AO28:AP28"/>
    <mergeCell ref="D25:E25"/>
    <mergeCell ref="D26:E26"/>
    <mergeCell ref="D27:E27"/>
    <mergeCell ref="AG28:AH28"/>
    <mergeCell ref="AI26:AJ26"/>
    <mergeCell ref="AI27:AJ27"/>
    <mergeCell ref="AK26:AL26"/>
    <mergeCell ref="AK27:AL27"/>
    <mergeCell ref="AD26:AF26"/>
    <mergeCell ref="AD27:AF27"/>
    <mergeCell ref="AB26:AC26"/>
    <mergeCell ref="AB27:AC27"/>
    <mergeCell ref="AK25:AL25"/>
    <mergeCell ref="D28:E28"/>
    <mergeCell ref="H26:S26"/>
    <mergeCell ref="H27:S27"/>
    <mergeCell ref="H28:S28"/>
    <mergeCell ref="Z51:AJ51"/>
    <mergeCell ref="G24:J24"/>
    <mergeCell ref="K24:T24"/>
    <mergeCell ref="U24:Y24"/>
    <mergeCell ref="E21:AC21"/>
    <mergeCell ref="AB28:AC28"/>
    <mergeCell ref="AB29:AC29"/>
    <mergeCell ref="AB30:AC30"/>
    <mergeCell ref="E23:F23"/>
    <mergeCell ref="AB34:AC34"/>
    <mergeCell ref="D35:E35"/>
    <mergeCell ref="D29:E29"/>
    <mergeCell ref="D30:E30"/>
    <mergeCell ref="D31:E31"/>
    <mergeCell ref="D32:E32"/>
    <mergeCell ref="D33:E33"/>
    <mergeCell ref="D34:E34"/>
    <mergeCell ref="H41:S41"/>
    <mergeCell ref="H40:S40"/>
    <mergeCell ref="H39:S39"/>
    <mergeCell ref="H35:S35"/>
    <mergeCell ref="H36:S36"/>
    <mergeCell ref="H29:S29"/>
    <mergeCell ref="H30:S30"/>
  </mergeCells>
  <phoneticPr fontId="4" type="noConversion"/>
  <conditionalFormatting sqref="AD26">
    <cfRule type="cellIs" dxfId="110" priority="200" operator="equal">
      <formula>0</formula>
    </cfRule>
  </conditionalFormatting>
  <conditionalFormatting sqref="U27">
    <cfRule type="cellIs" dxfId="109" priority="226" operator="equal">
      <formula>"JA"=$T$27</formula>
    </cfRule>
  </conditionalFormatting>
  <conditionalFormatting sqref="U26:V26 V27:V40">
    <cfRule type="cellIs" dxfId="108" priority="240" operator="equal">
      <formula>"JA"=$T$26</formula>
    </cfRule>
  </conditionalFormatting>
  <conditionalFormatting sqref="Y27">
    <cfRule type="cellIs" dxfId="107" priority="192" operator="equal">
      <formula>"JA"=$W$27</formula>
    </cfRule>
  </conditionalFormatting>
  <conditionalFormatting sqref="Y26">
    <cfRule type="cellIs" dxfId="106" priority="175" operator="equal">
      <formula>"JA"=$W$26</formula>
    </cfRule>
  </conditionalFormatting>
  <conditionalFormatting sqref="Y29">
    <cfRule type="cellIs" dxfId="105" priority="174" operator="equal">
      <formula>"JA"=$W$29</formula>
    </cfRule>
  </conditionalFormatting>
  <conditionalFormatting sqref="Y30">
    <cfRule type="cellIs" dxfId="104" priority="172" operator="equal">
      <formula>"JA"=$W$30</formula>
    </cfRule>
  </conditionalFormatting>
  <conditionalFormatting sqref="Y31">
    <cfRule type="cellIs" dxfId="103" priority="171" operator="equal">
      <formula>"JA"=$W$31</formula>
    </cfRule>
  </conditionalFormatting>
  <conditionalFormatting sqref="Y32">
    <cfRule type="cellIs" dxfId="102" priority="170" operator="equal">
      <formula>"JA"=$W$32</formula>
    </cfRule>
  </conditionalFormatting>
  <conditionalFormatting sqref="Y33">
    <cfRule type="cellIs" dxfId="101" priority="169" operator="equal">
      <formula>"JA"=$W$33</formula>
    </cfRule>
  </conditionalFormatting>
  <conditionalFormatting sqref="Y34">
    <cfRule type="cellIs" dxfId="100" priority="168" operator="equal">
      <formula>"JA"=$W$34</formula>
    </cfRule>
  </conditionalFormatting>
  <conditionalFormatting sqref="Y35">
    <cfRule type="cellIs" dxfId="99" priority="167" operator="equal">
      <formula>"JA"=$W$35</formula>
    </cfRule>
  </conditionalFormatting>
  <conditionalFormatting sqref="Y36">
    <cfRule type="cellIs" dxfId="98" priority="166" operator="equal">
      <formula>"JA"=$W$36</formula>
    </cfRule>
  </conditionalFormatting>
  <conditionalFormatting sqref="Y37">
    <cfRule type="cellIs" dxfId="97" priority="165" operator="equal">
      <formula>"JA"=$W$37</formula>
    </cfRule>
  </conditionalFormatting>
  <conditionalFormatting sqref="Y38">
    <cfRule type="cellIs" dxfId="96" priority="164" operator="equal">
      <formula>"JA"=$W$38</formula>
    </cfRule>
  </conditionalFormatting>
  <conditionalFormatting sqref="Y39">
    <cfRule type="cellIs" dxfId="95" priority="163" operator="equal">
      <formula>"JA"=$W$39</formula>
    </cfRule>
  </conditionalFormatting>
  <conditionalFormatting sqref="Y40">
    <cfRule type="cellIs" dxfId="94" priority="162" operator="equal">
      <formula>"JA"=$W$40</formula>
    </cfRule>
  </conditionalFormatting>
  <conditionalFormatting sqref="W27">
    <cfRule type="cellIs" dxfId="93" priority="126" operator="lessThan">
      <formula>1</formula>
    </cfRule>
  </conditionalFormatting>
  <conditionalFormatting sqref="Y28">
    <cfRule type="cellIs" dxfId="92" priority="95" operator="equal">
      <formula>"JA"=$W$28</formula>
    </cfRule>
  </conditionalFormatting>
  <conditionalFormatting sqref="AD27">
    <cfRule type="cellIs" dxfId="91" priority="74" operator="equal">
      <formula>0</formula>
    </cfRule>
  </conditionalFormatting>
  <conditionalFormatting sqref="AD28:AF28">
    <cfRule type="cellIs" dxfId="90" priority="73" operator="equal">
      <formula>0</formula>
    </cfRule>
  </conditionalFormatting>
  <conditionalFormatting sqref="AD29:AF29">
    <cfRule type="cellIs" dxfId="89" priority="72" operator="equal">
      <formula>0</formula>
    </cfRule>
  </conditionalFormatting>
  <conditionalFormatting sqref="AD30:AF30">
    <cfRule type="cellIs" dxfId="88" priority="71" operator="equal">
      <formula>0</formula>
    </cfRule>
  </conditionalFormatting>
  <conditionalFormatting sqref="AD31:AF31">
    <cfRule type="cellIs" dxfId="87" priority="70" operator="equal">
      <formula>0</formula>
    </cfRule>
  </conditionalFormatting>
  <conditionalFormatting sqref="AD32:AF32">
    <cfRule type="cellIs" dxfId="86" priority="69" operator="equal">
      <formula>0</formula>
    </cfRule>
  </conditionalFormatting>
  <conditionalFormatting sqref="AD33:AF33">
    <cfRule type="cellIs" dxfId="85" priority="68" operator="equal">
      <formula>0</formula>
    </cfRule>
  </conditionalFormatting>
  <conditionalFormatting sqref="AD34:AF34">
    <cfRule type="cellIs" dxfId="84" priority="67" operator="equal">
      <formula>0</formula>
    </cfRule>
  </conditionalFormatting>
  <conditionalFormatting sqref="AD35:AF35">
    <cfRule type="cellIs" dxfId="83" priority="66" operator="equal">
      <formula>0</formula>
    </cfRule>
  </conditionalFormatting>
  <conditionalFormatting sqref="AD36:AF36">
    <cfRule type="cellIs" dxfId="82" priority="65" operator="equal">
      <formula>0</formula>
    </cfRule>
  </conditionalFormatting>
  <conditionalFormatting sqref="AD37:AF37">
    <cfRule type="cellIs" dxfId="81" priority="64" operator="equal">
      <formula>0</formula>
    </cfRule>
  </conditionalFormatting>
  <conditionalFormatting sqref="AD38:AF38">
    <cfRule type="cellIs" dxfId="80" priority="63" operator="equal">
      <formula>0</formula>
    </cfRule>
  </conditionalFormatting>
  <conditionalFormatting sqref="AD39:AF39">
    <cfRule type="cellIs" dxfId="79" priority="62" operator="equal">
      <formula>0</formula>
    </cfRule>
  </conditionalFormatting>
  <conditionalFormatting sqref="AD40:AF40">
    <cfRule type="cellIs" dxfId="78" priority="61" operator="equal">
      <formula>0</formula>
    </cfRule>
  </conditionalFormatting>
  <conditionalFormatting sqref="AA27">
    <cfRule type="cellIs" dxfId="77" priority="76" operator="lessThan">
      <formula>1</formula>
    </cfRule>
  </conditionalFormatting>
  <conditionalFormatting sqref="AA28">
    <cfRule type="cellIs" dxfId="76" priority="56" operator="lessThan">
      <formula>1</formula>
    </cfRule>
  </conditionalFormatting>
  <conditionalFormatting sqref="AA29">
    <cfRule type="cellIs" dxfId="75" priority="54" operator="lessThan">
      <formula>1</formula>
    </cfRule>
  </conditionalFormatting>
  <conditionalFormatting sqref="AA26">
    <cfRule type="cellIs" dxfId="74" priority="51" operator="lessThan">
      <formula>1</formula>
    </cfRule>
  </conditionalFormatting>
  <conditionalFormatting sqref="AA30">
    <cfRule type="cellIs" dxfId="73" priority="48" operator="lessThan">
      <formula>1</formula>
    </cfRule>
  </conditionalFormatting>
  <conditionalFormatting sqref="AA31">
    <cfRule type="cellIs" dxfId="72" priority="46" operator="lessThan">
      <formula>1</formula>
    </cfRule>
  </conditionalFormatting>
  <conditionalFormatting sqref="AA32">
    <cfRule type="cellIs" dxfId="71" priority="44" operator="lessThan">
      <formula>1</formula>
    </cfRule>
  </conditionalFormatting>
  <conditionalFormatting sqref="AA33">
    <cfRule type="cellIs" dxfId="70" priority="42" operator="lessThan">
      <formula>1</formula>
    </cfRule>
  </conditionalFormatting>
  <conditionalFormatting sqref="AA34">
    <cfRule type="cellIs" dxfId="69" priority="40" operator="lessThan">
      <formula>1</formula>
    </cfRule>
  </conditionalFormatting>
  <conditionalFormatting sqref="AA35">
    <cfRule type="cellIs" dxfId="68" priority="38" operator="lessThan">
      <formula>1</formula>
    </cfRule>
  </conditionalFormatting>
  <conditionalFormatting sqref="AA36">
    <cfRule type="cellIs" dxfId="67" priority="36" operator="lessThan">
      <formula>1</formula>
    </cfRule>
  </conditionalFormatting>
  <conditionalFormatting sqref="AA37">
    <cfRule type="cellIs" dxfId="66" priority="34" operator="lessThan">
      <formula>1</formula>
    </cfRule>
  </conditionalFormatting>
  <conditionalFormatting sqref="AA38">
    <cfRule type="cellIs" dxfId="65" priority="32" operator="lessThan">
      <formula>1</formula>
    </cfRule>
  </conditionalFormatting>
  <conditionalFormatting sqref="AA39">
    <cfRule type="cellIs" dxfId="64" priority="30" operator="lessThan">
      <formula>1</formula>
    </cfRule>
  </conditionalFormatting>
  <conditionalFormatting sqref="AA40">
    <cfRule type="cellIs" dxfId="63" priority="28" operator="lessThan">
      <formula>1</formula>
    </cfRule>
  </conditionalFormatting>
  <conditionalFormatting sqref="Z26:Z40">
    <cfRule type="cellIs" dxfId="62" priority="23" operator="lessThan">
      <formula>1</formula>
    </cfRule>
  </conditionalFormatting>
  <conditionalFormatting sqref="E41">
    <cfRule type="cellIs" dxfId="61" priority="16" operator="equal">
      <formula>0</formula>
    </cfRule>
  </conditionalFormatting>
  <conditionalFormatting sqref="U28">
    <cfRule type="cellIs" dxfId="60" priority="13" operator="equal">
      <formula>"JA"=$T$28</formula>
    </cfRule>
  </conditionalFormatting>
  <conditionalFormatting sqref="U29">
    <cfRule type="cellIs" dxfId="59" priority="12" operator="equal">
      <formula>"JA"=$T$29</formula>
    </cfRule>
  </conditionalFormatting>
  <conditionalFormatting sqref="U30">
    <cfRule type="cellIs" dxfId="58" priority="11" operator="equal">
      <formula>"JA"=$T$30</formula>
    </cfRule>
  </conditionalFormatting>
  <conditionalFormatting sqref="U31">
    <cfRule type="cellIs" dxfId="57" priority="10" operator="equal">
      <formula>"JA"=$T$31</formula>
    </cfRule>
  </conditionalFormatting>
  <conditionalFormatting sqref="U32">
    <cfRule type="cellIs" dxfId="56" priority="9" operator="equal">
      <formula>"JA"=$T$32</formula>
    </cfRule>
  </conditionalFormatting>
  <conditionalFormatting sqref="U33">
    <cfRule type="cellIs" dxfId="55" priority="8" operator="equal">
      <formula>"JA"=$T$33</formula>
    </cfRule>
  </conditionalFormatting>
  <conditionalFormatting sqref="U34">
    <cfRule type="cellIs" dxfId="54" priority="7" operator="equal">
      <formula>"JA"=$T$34</formula>
    </cfRule>
  </conditionalFormatting>
  <conditionalFormatting sqref="U35">
    <cfRule type="cellIs" dxfId="53" priority="6" operator="equal">
      <formula>"JA"=$T$35</formula>
    </cfRule>
  </conditionalFormatting>
  <conditionalFormatting sqref="U36">
    <cfRule type="cellIs" dxfId="52" priority="5" operator="equal">
      <formula>"JA"=$T$36</formula>
    </cfRule>
  </conditionalFormatting>
  <conditionalFormatting sqref="U37">
    <cfRule type="cellIs" dxfId="51" priority="4" operator="equal">
      <formula>"JA"=$T$27</formula>
    </cfRule>
  </conditionalFormatting>
  <conditionalFormatting sqref="U38">
    <cfRule type="cellIs" dxfId="50" priority="3" operator="equal">
      <formula>"JA"=$T$38</formula>
    </cfRule>
  </conditionalFormatting>
  <conditionalFormatting sqref="U39">
    <cfRule type="cellIs" dxfId="49" priority="2" operator="equal">
      <formula>"JA"=$T$39</formula>
    </cfRule>
  </conditionalFormatting>
  <conditionalFormatting sqref="U40">
    <cfRule type="cellIs" dxfId="48" priority="1" operator="equal">
      <formula>"JA"=$T$40</formula>
    </cfRule>
  </conditionalFormatting>
  <dataValidations xWindow="1403" yWindow="535" count="22">
    <dataValidation errorStyle="information" allowBlank="1" showInputMessage="1" sqref="AK26:AK40 AG26:AG40 AI26:AI40"/>
    <dataValidation type="date" allowBlank="1" showErrorMessage="1" errorTitle="Maßnahmebeginn" error="Bitte Datum in der Form TT.MM.JJJJ bzw. im Gültigkeitszeitraum eingeben." prompt="Bitte Datum in der Form TT.MM.JJJJ eingeben." sqref="E9">
      <formula1>42583</formula1>
      <formula2>46022</formula2>
    </dataValidation>
    <dataValidation type="list" allowBlank="1" showInputMessage="1" showErrorMessage="1" sqref="E17">
      <formula1>"externe FIM, interne FIM"</formula1>
    </dataValidation>
    <dataValidation type="list" allowBlank="1" showInputMessage="1" showErrorMessage="1" sqref="Y17">
      <formula1>"Januar, Februar, März, April, Mai, Juni, Juli, August, September, Oktober, November, Dezember"</formula1>
    </dataValidation>
    <dataValidation type="list" allowBlank="1" showInputMessage="1" showErrorMessage="1" sqref="AC17">
      <formula1>"2016, 2017, 2018, 2019, 2020"</formula1>
    </dataValidation>
    <dataValidation type="list" showInputMessage="1" showErrorMessage="1" error="Wählen Sie bitte JA oder NEIN aus." prompt="Wählen Sie bitte JA oder NEIN aus." sqref="T26:T40 W26:W40">
      <formula1>$AO$4:$AO$5</formula1>
    </dataValidation>
    <dataValidation allowBlank="1" sqref="E12:R12 I5:Y5 Y7:AB7 E5 Y14:AB14"/>
    <dataValidation type="date" allowBlank="1" showInputMessage="1" showErrorMessage="1" error="Geben Sie bitte das Datum ein." sqref="AC5:AD5">
      <formula1>42370</formula1>
      <formula2>47848</formula2>
    </dataValidation>
    <dataValidation type="textLength" operator="lessThanOrEqual" allowBlank="1" showInputMessage="1" showErrorMessage="1" error="Geben Sie bitte die richtige IBAN ein." sqref="G23 T19 J19 L19 N19 P19 R19">
      <formula1>22</formula1>
    </dataValidation>
    <dataValidation type="textLength" operator="lessThanOrEqual" allowBlank="1" showInputMessage="1" showErrorMessage="1" errorTitle="Kassenzeichen" error="Geben Sie bitte nicht mehr als 27 Zeichen ein!" sqref="E23:F23">
      <formula1>27</formula1>
    </dataValidation>
    <dataValidation type="textLength" operator="equal" allowBlank="1" showInputMessage="1" showErrorMessage="1" errorTitle="IBAN" error="Geben Sie bitte die korrekte IBAN ein (Kontonummer nächste 4 Ziffern)." promptTitle="IBAN" prompt="Geben Sie bitte die korrekte IBAN ein (Kontonummer nächste 4 Ziffern)." sqref="Q19">
      <formula1>4</formula1>
    </dataValidation>
    <dataValidation type="textLength" operator="equal" allowBlank="1" showInputMessage="1" showErrorMessage="1" errorTitle="IBAN" error="Geben Sie bitte die korrekte IBAN ein (Kontonummer letzte 2 Ziffern)." promptTitle="IBAN" prompt="Geben Sie bitte die korrekte IBAN ein (Kontonummer letzte 2 Ziffern)." sqref="S19">
      <formula1>2</formula1>
    </dataValidation>
    <dataValidation type="textLength" operator="equal" allowBlank="1" showInputMessage="1" showErrorMessage="1" errorTitle="Länderkennzeichen und Prüfziffer" error="Geben Sie bitte die korrekte IBAN ein._x000a_(zweistelliges ISO-Länderkennzeichen und zweistellige IBAN-Prüfziffer)" promptTitle="IBAN" prompt="Geben Sie bitte die korrekte IBAN ein (zweistelliges ISO-Länderkennzeichen und zweistellige IBAN-Prüfziffer)." sqref="I19">
      <formula1>4</formula1>
    </dataValidation>
    <dataValidation type="textLength" operator="equal" allowBlank="1" showInputMessage="1" showErrorMessage="1" errorTitle="IBAN" error="Geben Sie bitte die korrekte IBAN ein (Bankleitzahl erste 4 Ziffern)." promptTitle="IBAN" prompt="Geben Sie bitte die korrekte IBAN ein (Bankleitzahl erste 4 Ziffern)." sqref="K19">
      <formula1>4</formula1>
    </dataValidation>
    <dataValidation type="textLength" operator="equal" allowBlank="1" showInputMessage="1" showErrorMessage="1" errorTitle="IBAN" error="Geben Sie bitte die korrekte IBAN ein (Bankleitzahl letzte 4 Ziffern)." promptTitle="IBAN" prompt="Geben Sie bitte die korrekte IBAN ein (Bankleitzahl letzte 4 Ziffern)." sqref="M19">
      <formula1>4</formula1>
    </dataValidation>
    <dataValidation type="textLength" operator="equal" allowBlank="1" showInputMessage="1" showErrorMessage="1" errorTitle="IBAN" error="Geben Sie bitte die korrekte IBAN ein (Kontonummer erste 4 Ziffern)." promptTitle="IBAN" prompt="Geben Sie bitte die korrekte IBAN ein (Kontonummer erste 4 Ziffern)." sqref="O19">
      <formula1>4</formula1>
    </dataValidation>
    <dataValidation type="date" allowBlank="1" showInputMessage="1" showErrorMessage="1" errorTitle="Geburtsdatum" error="Geben Sie bitte das korrekte Geburtsdatum in der Form TT.MM.JJJJ ein." promptTitle="Geburtsdatum" prompt="Geben Sie bitte das Geburtsdatum in der Form TT.MM.JJJJ ein." sqref="G26:G40">
      <formula1>1</formula1>
      <formula2>42369</formula2>
    </dataValidation>
    <dataValidation type="decimal" allowBlank="1" showInputMessage="1" showErrorMessage="1" errorTitle="Anzahl geleisteter Stunden" error="Bei Zuweisung für einen vollen Monat können maximal 30 geleistete Stunden pro Woche  abgerechnet werden. " promptTitle="Anzahl geleisteter Stunden" prompt="Bei Teilnahme eines vollen Monat können maximal 30 geleistete Stunden pro Woche  abgerechnet werden. _x000a__x000a_Bitte bei Eingabe von 0 Stunden, beim TN in Zeile 24 die Auswahl treffen ob es sich um ausschließlich unentschuldigte Fehltage handelt." sqref="AD40:AF40 AD26:AD39 AE28:AF39">
      <formula1>0</formula1>
      <formula2>138</formula2>
    </dataValidation>
    <dataValidation type="date" allowBlank="1" showInputMessage="1" showErrorMessage="1" error="Bitte Datum in der Form TT.MM.JJJJ, im ausgewählten Abrechnungsmonat eingeben." promptTitle="Neueintrittsdatum" prompt="Bitte Datum in der Form TT.MM.JJJJ, im ausgewählten Abrechnungsmonat eingeben." sqref="U26:U40">
      <formula1>$AR$26</formula1>
      <formula2>$AS$26</formula2>
    </dataValidation>
    <dataValidation type="date" allowBlank="1" showInputMessage="1" showErrorMessage="1" error="Bitte Datum in der Form TT.MM.JJJJ, im ausgewählten Abrechnungsmonat eingeben." promptTitle="Austrittsdatum" prompt="Bitte Datum in der Form TT.MM.JJJJ, im ausgewählten Abrechnungsmonat eingeben." sqref="Y26:Y40">
      <formula1>$AR$26</formula1>
      <formula2>$AS$26</formula2>
    </dataValidation>
    <dataValidation type="list" allowBlank="1" showInputMessage="1" showErrorMessage="1" prompt="Bitte wählen Sie aus." sqref="K24:T24">
      <formula1>$AU$25:$AU$26</formula1>
    </dataValidation>
    <dataValidation type="date" allowBlank="1" showErrorMessage="1" error="Bitte Datum in der Form TT.MM.JJJJ bzw. im Gültigkeitszeitraum eingeben." prompt="Bitte Datum in der Form TT.MM.JJJJ eingeben." sqref="H9:I9">
      <formula1>42583</formula1>
      <formula2>46022</formula2>
    </dataValidation>
  </dataValidations>
  <hyperlinks>
    <hyperlink ref="AF2:AK2" location="Hinweise!B11" display="Ausfüllhinweise"/>
  </hyperlinks>
  <printOptions horizontalCentered="1" verticalCentered="1"/>
  <pageMargins left="3.937007874015748E-2" right="3.937007874015748E-2" top="0.74803149606299213" bottom="0.74803149606299213" header="0.31496062992125984" footer="0.31496062992125984"/>
  <pageSetup paperSize="9" scale="49" orientation="landscape" verticalDpi="360"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containsText" priority="75" operator="containsText" id="{744D46CF-8A4A-4C7B-8B89-856E74A9CA9E}">
            <xm:f>NOT(ISERROR(SEARCH($C$27,AA27)))</xm:f>
            <xm:f>$C$27</xm:f>
            <x14:dxf>
              <fill>
                <patternFill>
                  <bgColor theme="1" tint="0.24994659260841701"/>
                </patternFill>
              </fill>
            </x14:dxf>
          </x14:cfRule>
          <xm:sqref>AA27</xm:sqref>
        </x14:conditionalFormatting>
        <x14:conditionalFormatting xmlns:xm="http://schemas.microsoft.com/office/excel/2006/main">
          <x14:cfRule type="containsText" priority="55" operator="containsText" id="{186E671A-5DF3-48CF-958E-89EE09B22E2F}">
            <xm:f>NOT(ISERROR(SEARCH($C$28,AA28)))</xm:f>
            <xm:f>$C$28</xm:f>
            <x14:dxf>
              <fill>
                <patternFill>
                  <bgColor theme="1" tint="0.24994659260841701"/>
                </patternFill>
              </fill>
            </x14:dxf>
          </x14:cfRule>
          <xm:sqref>AA28</xm:sqref>
        </x14:conditionalFormatting>
        <x14:conditionalFormatting xmlns:xm="http://schemas.microsoft.com/office/excel/2006/main">
          <x14:cfRule type="containsText" priority="49" operator="containsText" id="{AC4563E7-3ED2-4939-8196-C8C459CF7B2B}">
            <xm:f>NOT(ISERROR(SEARCH($C$29,AA29)))</xm:f>
            <xm:f>$C$29</xm:f>
            <x14:dxf>
              <fill>
                <patternFill>
                  <bgColor theme="1" tint="0.24994659260841701"/>
                </patternFill>
              </fill>
            </x14:dxf>
          </x14:cfRule>
          <xm:sqref>AA29</xm:sqref>
        </x14:conditionalFormatting>
        <x14:conditionalFormatting xmlns:xm="http://schemas.microsoft.com/office/excel/2006/main">
          <x14:cfRule type="containsText" priority="50" operator="containsText" id="{CCC5D1E3-6BBA-407A-B92F-82D74F8EE3FB}">
            <xm:f>NOT(ISERROR(SEARCH($C$26,AA26)))</xm:f>
            <xm:f>$C$26</xm:f>
            <x14:dxf>
              <fill>
                <patternFill>
                  <bgColor theme="1" tint="0.24994659260841701"/>
                </patternFill>
              </fill>
            </x14:dxf>
          </x14:cfRule>
          <xm:sqref>AA26</xm:sqref>
        </x14:conditionalFormatting>
        <x14:conditionalFormatting xmlns:xm="http://schemas.microsoft.com/office/excel/2006/main">
          <x14:cfRule type="containsText" priority="47" operator="containsText" id="{A5D49926-D976-447E-9940-ABB63FE98BFA}">
            <xm:f>NOT(ISERROR(SEARCH($C$30,AA30)))</xm:f>
            <xm:f>$C$30</xm:f>
            <x14:dxf>
              <numFmt numFmtId="170" formatCode="00000"/>
              <fill>
                <patternFill>
                  <bgColor theme="1" tint="0.24994659260841701"/>
                </patternFill>
              </fill>
            </x14:dxf>
          </x14:cfRule>
          <xm:sqref>AA30</xm:sqref>
        </x14:conditionalFormatting>
        <x14:conditionalFormatting xmlns:xm="http://schemas.microsoft.com/office/excel/2006/main">
          <x14:cfRule type="containsText" priority="45" operator="containsText" id="{52B29144-EDBB-47FB-AAE6-578D4219018C}">
            <xm:f>NOT(ISERROR(SEARCH($C$31,AA31)))</xm:f>
            <xm:f>$C$31</xm:f>
            <x14:dxf>
              <fill>
                <patternFill>
                  <bgColor theme="1" tint="0.24994659260841701"/>
                </patternFill>
              </fill>
            </x14:dxf>
          </x14:cfRule>
          <xm:sqref>AA31</xm:sqref>
        </x14:conditionalFormatting>
        <x14:conditionalFormatting xmlns:xm="http://schemas.microsoft.com/office/excel/2006/main">
          <x14:cfRule type="containsText" priority="43" operator="containsText" id="{EF579E2F-C265-4143-8C73-AB2384D31F37}">
            <xm:f>NOT(ISERROR(SEARCH($C$32,AA32)))</xm:f>
            <xm:f>$C$32</xm:f>
            <x14:dxf>
              <fill>
                <patternFill>
                  <bgColor theme="1" tint="0.24994659260841701"/>
                </patternFill>
              </fill>
            </x14:dxf>
          </x14:cfRule>
          <xm:sqref>AA32</xm:sqref>
        </x14:conditionalFormatting>
        <x14:conditionalFormatting xmlns:xm="http://schemas.microsoft.com/office/excel/2006/main">
          <x14:cfRule type="containsText" priority="41" operator="containsText" id="{44CA4CC1-0DA3-4891-B69E-B3DE7AA6709C}">
            <xm:f>NOT(ISERROR(SEARCH($C$33,AA33)))</xm:f>
            <xm:f>$C$33</xm:f>
            <x14:dxf>
              <fill>
                <patternFill>
                  <bgColor theme="1" tint="0.24994659260841701"/>
                </patternFill>
              </fill>
            </x14:dxf>
          </x14:cfRule>
          <xm:sqref>AA33</xm:sqref>
        </x14:conditionalFormatting>
        <x14:conditionalFormatting xmlns:xm="http://schemas.microsoft.com/office/excel/2006/main">
          <x14:cfRule type="containsText" priority="39" operator="containsText" id="{C42C863F-6987-4C58-A263-0C98D583AAA2}">
            <xm:f>NOT(ISERROR(SEARCH($C$34,AA34)))</xm:f>
            <xm:f>$C$34</xm:f>
            <x14:dxf>
              <fill>
                <patternFill>
                  <bgColor theme="1" tint="0.24994659260841701"/>
                </patternFill>
              </fill>
            </x14:dxf>
          </x14:cfRule>
          <xm:sqref>AA34</xm:sqref>
        </x14:conditionalFormatting>
        <x14:conditionalFormatting xmlns:xm="http://schemas.microsoft.com/office/excel/2006/main">
          <x14:cfRule type="containsText" priority="37" operator="containsText" id="{D0FC4AD4-75EE-4259-A4BA-493030F753BD}">
            <xm:f>NOT(ISERROR(SEARCH($C$35,AA35)))</xm:f>
            <xm:f>$C$35</xm:f>
            <x14:dxf>
              <fill>
                <patternFill>
                  <bgColor theme="1" tint="0.24994659260841701"/>
                </patternFill>
              </fill>
            </x14:dxf>
          </x14:cfRule>
          <xm:sqref>AA35</xm:sqref>
        </x14:conditionalFormatting>
        <x14:conditionalFormatting xmlns:xm="http://schemas.microsoft.com/office/excel/2006/main">
          <x14:cfRule type="containsText" priority="35" operator="containsText" id="{3392A5DE-3578-49E1-9ABD-48892D3BC37A}">
            <xm:f>NOT(ISERROR(SEARCH($C$36,AA36)))</xm:f>
            <xm:f>$C$36</xm:f>
            <x14:dxf>
              <fill>
                <patternFill>
                  <bgColor theme="1" tint="0.24994659260841701"/>
                </patternFill>
              </fill>
            </x14:dxf>
          </x14:cfRule>
          <xm:sqref>AA36</xm:sqref>
        </x14:conditionalFormatting>
        <x14:conditionalFormatting xmlns:xm="http://schemas.microsoft.com/office/excel/2006/main">
          <x14:cfRule type="containsText" priority="33" operator="containsText" id="{F05D8ED0-72D1-4B71-A332-2958BB96DFF1}">
            <xm:f>NOT(ISERROR(SEARCH($C$37,AA37)))</xm:f>
            <xm:f>$C$37</xm:f>
            <x14:dxf>
              <fill>
                <patternFill>
                  <bgColor theme="1" tint="0.24994659260841701"/>
                </patternFill>
              </fill>
            </x14:dxf>
          </x14:cfRule>
          <xm:sqref>AA37</xm:sqref>
        </x14:conditionalFormatting>
        <x14:conditionalFormatting xmlns:xm="http://schemas.microsoft.com/office/excel/2006/main">
          <x14:cfRule type="containsText" priority="31" operator="containsText" id="{EDBEE880-E252-41D5-9D2F-80B9FB47955B}">
            <xm:f>NOT(ISERROR(SEARCH($C$38,AA38)))</xm:f>
            <xm:f>$C$38</xm:f>
            <x14:dxf>
              <fill>
                <patternFill>
                  <bgColor theme="1" tint="0.24994659260841701"/>
                </patternFill>
              </fill>
            </x14:dxf>
          </x14:cfRule>
          <xm:sqref>AA38</xm:sqref>
        </x14:conditionalFormatting>
        <x14:conditionalFormatting xmlns:xm="http://schemas.microsoft.com/office/excel/2006/main">
          <x14:cfRule type="containsText" priority="29" operator="containsText" id="{69DFF521-A50D-4FC9-AE0A-26E05370B478}">
            <xm:f>NOT(ISERROR(SEARCH($C$39,AA39)))</xm:f>
            <xm:f>$C$39</xm:f>
            <x14:dxf>
              <fill>
                <patternFill>
                  <bgColor theme="1" tint="0.24994659260841701"/>
                </patternFill>
              </fill>
            </x14:dxf>
          </x14:cfRule>
          <xm:sqref>AA39</xm:sqref>
        </x14:conditionalFormatting>
        <x14:conditionalFormatting xmlns:xm="http://schemas.microsoft.com/office/excel/2006/main">
          <x14:cfRule type="containsText" priority="27" operator="containsText" id="{6CC880E1-3231-4027-B125-D4FF6AB94B39}">
            <xm:f>NOT(ISERROR(SEARCH($C$40,AA40)))</xm:f>
            <xm:f>$C$40</xm:f>
            <x14:dxf>
              <fill>
                <patternFill>
                  <bgColor theme="1" tint="0.24994659260841701"/>
                </patternFill>
              </fill>
            </x14:dxf>
          </x14:cfRule>
          <xm:sqref>AA40</xm:sqref>
        </x14:conditionalFormatting>
        <x14:conditionalFormatting xmlns:xm="http://schemas.microsoft.com/office/excel/2006/main">
          <x14:cfRule type="containsText" priority="24" operator="containsText" id="{D5EA33C6-0F8B-47A1-98AD-86B2EAFE6234}">
            <xm:f>NOT(ISERROR(SEARCH($C$29,Z26)))</xm:f>
            <xm:f>$C$29</xm:f>
            <x14:dxf>
              <fill>
                <patternFill>
                  <bgColor theme="1" tint="0.24994659260841701"/>
                </patternFill>
              </fill>
            </x14:dxf>
          </x14:cfRule>
          <xm:sqref>Z26:Z40</xm:sqref>
        </x14:conditionalFormatting>
        <x14:conditionalFormatting xmlns:xm="http://schemas.microsoft.com/office/excel/2006/main">
          <x14:cfRule type="notContainsText" priority="14" operator="notContains" id="{F1E68C1F-DD14-48AF-85D4-A9D018AFD722}">
            <xm:f>ISERROR(SEARCH($AD$26,H24))</xm:f>
            <xm:f>$AD$26</xm:f>
            <x14:dxf>
              <fill>
                <patternFill>
                  <bgColor theme="1" tint="0.24994659260841701"/>
                </patternFill>
              </fill>
            </x14:dxf>
          </x14:cfRule>
          <xm:sqref>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B0F0"/>
  </sheetPr>
  <dimension ref="A1:L30"/>
  <sheetViews>
    <sheetView showGridLines="0" zoomScaleNormal="100" workbookViewId="0">
      <selection activeCell="H24" sqref="H24"/>
    </sheetView>
  </sheetViews>
  <sheetFormatPr baseColWidth="10" defaultRowHeight="12.75" x14ac:dyDescent="0.2"/>
  <cols>
    <col min="1" max="1" width="3.140625" customWidth="1"/>
    <col min="2" max="2" width="31.7109375" customWidth="1"/>
    <col min="3" max="5" width="10.5703125" customWidth="1"/>
    <col min="6" max="6" width="18.7109375" customWidth="1"/>
    <col min="7" max="7" width="11.28515625" customWidth="1"/>
    <col min="8" max="8" width="11.42578125" customWidth="1"/>
    <col min="9" max="9" width="10.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tr">
        <f>'Abrechnung FIM'!B12:C12</f>
        <v>Bevollmächtigter Dritter:</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FIM'!F26="","",'Abrechnung FIM'!F26)</f>
        <v/>
      </c>
      <c r="D7" s="337"/>
      <c r="E7" s="337"/>
      <c r="F7" s="337"/>
      <c r="G7" s="337"/>
      <c r="H7" s="338"/>
    </row>
    <row r="8" spans="1:12" ht="27" customHeight="1" x14ac:dyDescent="0.25">
      <c r="A8" s="9"/>
      <c r="B8" s="33" t="s">
        <v>38</v>
      </c>
      <c r="C8" s="333" t="str">
        <f>IF('Abrechnung FIM'!C26="","",'Abrechnung FIM'!C26)</f>
        <v/>
      </c>
      <c r="D8" s="334"/>
      <c r="E8" s="335"/>
      <c r="F8" s="333" t="str">
        <f>IF('Abrechnung FIM'!D26="","",'Abrechnung FIM'!D26)</f>
        <v/>
      </c>
      <c r="G8" s="334"/>
      <c r="H8" s="367"/>
    </row>
    <row r="9" spans="1:12" ht="27" customHeight="1" x14ac:dyDescent="0.25">
      <c r="A9" s="9"/>
      <c r="B9" s="33" t="s">
        <v>21</v>
      </c>
      <c r="C9" s="360" t="str">
        <f>IF('Abrechnung FIM'!Y17="","",'Abrechnung FIM'!Y17)</f>
        <v/>
      </c>
      <c r="D9" s="361"/>
      <c r="E9" s="361"/>
      <c r="F9" s="34" t="s">
        <v>74</v>
      </c>
      <c r="G9" s="360" t="str">
        <f>IF('Abrechnung FIM'!AC17="","",'Abrechnung FIM'!AC17)</f>
        <v/>
      </c>
      <c r="H9" s="362"/>
    </row>
    <row r="10" spans="1:12" ht="27" customHeight="1" x14ac:dyDescent="0.25">
      <c r="A10" s="9"/>
      <c r="B10" s="33" t="s">
        <v>72</v>
      </c>
      <c r="C10" s="355" t="str">
        <f>IF('Abrechnung FIM'!U26="","",'Abrechnung FIM'!U26)</f>
        <v/>
      </c>
      <c r="D10" s="356"/>
      <c r="E10" s="357"/>
      <c r="F10" s="117" t="s">
        <v>73</v>
      </c>
      <c r="G10" s="355" t="str">
        <f>IF('Abrechnung FIM'!Y26="","",'Abrechnung FIM'!Y26)</f>
        <v/>
      </c>
      <c r="H10" s="366"/>
    </row>
    <row r="11" spans="1:12" ht="27" customHeight="1" x14ac:dyDescent="0.25">
      <c r="A11" s="9"/>
      <c r="B11" s="33" t="s">
        <v>28</v>
      </c>
      <c r="C11" s="35">
        <f>'Abrechnung FIM'!AD26</f>
        <v>0</v>
      </c>
      <c r="D11" s="373" t="s">
        <v>29</v>
      </c>
      <c r="E11" s="374"/>
      <c r="F11" s="375"/>
      <c r="G11" s="36">
        <f>'Abrechnung FIM'!AG26</f>
        <v>0</v>
      </c>
      <c r="H11" s="37" t="s">
        <v>15</v>
      </c>
    </row>
    <row r="12" spans="1:12" ht="79.5" customHeight="1" x14ac:dyDescent="0.2">
      <c r="A12" s="9"/>
      <c r="B12" s="391" t="s">
        <v>37</v>
      </c>
      <c r="C12" s="392"/>
      <c r="D12" s="392"/>
      <c r="E12" s="392"/>
      <c r="F12" s="392"/>
      <c r="G12" s="392"/>
      <c r="H12" s="393"/>
    </row>
    <row r="13" spans="1:12" ht="30.75" customHeight="1"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thickBot="1" x14ac:dyDescent="0.3">
      <c r="B22" s="341" t="s">
        <v>31</v>
      </c>
      <c r="C22" s="342"/>
      <c r="D22" s="342"/>
      <c r="E22" s="342"/>
      <c r="F22" s="342"/>
      <c r="G22" s="342"/>
      <c r="H22" s="41">
        <f>IF(H20-H21&lt;0,0,H20-H21)</f>
        <v>0</v>
      </c>
    </row>
    <row r="23" spans="2:8" ht="61.5" customHeight="1" thickBot="1" x14ac:dyDescent="0.25">
      <c r="B23" s="370" t="s">
        <v>34</v>
      </c>
      <c r="C23" s="371"/>
      <c r="D23" s="371"/>
      <c r="E23" s="371"/>
      <c r="F23" s="371"/>
      <c r="G23" s="371"/>
      <c r="H23" s="372"/>
    </row>
    <row r="24" spans="2:8" ht="80.25" customHeight="1" thickBot="1" x14ac:dyDescent="0.25">
      <c r="B24" s="343" t="s">
        <v>76</v>
      </c>
      <c r="C24" s="344"/>
      <c r="D24" s="344"/>
      <c r="E24" s="344"/>
      <c r="F24" s="344"/>
      <c r="G24" s="345"/>
      <c r="H24" s="129"/>
    </row>
    <row r="25" spans="2:8" ht="50.25" customHeight="1" thickBot="1" x14ac:dyDescent="0.25">
      <c r="B25" s="128" t="s">
        <v>75</v>
      </c>
      <c r="C25" s="346"/>
      <c r="D25" s="347"/>
      <c r="E25" s="347"/>
      <c r="F25" s="347"/>
      <c r="G25" s="347"/>
      <c r="H25" s="348"/>
    </row>
    <row r="26" spans="2:8" ht="39" customHeight="1" x14ac:dyDescent="0.2">
      <c r="B26" s="376"/>
      <c r="C26" s="377"/>
      <c r="D26" s="377"/>
      <c r="E26" s="377"/>
      <c r="F26" s="377"/>
      <c r="G26" s="377"/>
      <c r="H26" s="378"/>
    </row>
    <row r="27" spans="2:8" ht="12.75" customHeight="1" x14ac:dyDescent="0.2">
      <c r="B27" s="379" t="s">
        <v>25</v>
      </c>
      <c r="C27" s="380"/>
      <c r="D27" s="381"/>
      <c r="E27" s="385" t="s">
        <v>92</v>
      </c>
      <c r="F27" s="386"/>
      <c r="G27" s="386"/>
      <c r="H27" s="387"/>
    </row>
    <row r="28" spans="2:8" ht="30" customHeight="1" thickBot="1" x14ac:dyDescent="0.25">
      <c r="B28" s="382"/>
      <c r="C28" s="383"/>
      <c r="D28" s="384"/>
      <c r="E28" s="388"/>
      <c r="F28" s="389"/>
      <c r="G28" s="389"/>
      <c r="H28" s="390"/>
    </row>
    <row r="29" spans="2:8" x14ac:dyDescent="0.2">
      <c r="B29" s="40"/>
      <c r="C29" s="40"/>
      <c r="D29" s="40"/>
      <c r="E29" s="40"/>
      <c r="F29" s="40"/>
      <c r="G29" s="40"/>
      <c r="H29" s="40"/>
    </row>
    <row r="30" spans="2:8" ht="15" x14ac:dyDescent="0.25">
      <c r="B30" s="368" t="s">
        <v>85</v>
      </c>
      <c r="C30" s="369"/>
      <c r="D30" s="369"/>
      <c r="E30" s="369"/>
      <c r="F30" s="369"/>
      <c r="G30" s="369"/>
      <c r="H30" s="369"/>
    </row>
  </sheetData>
  <sheetProtection algorithmName="SHA-512" hashValue="Iyf2X6D/uD9DHyFGSXqZJZQLZ//b6XOwliu/jzt1Dil3o+/wBHwvMIl8oE/TJmol41+ElVStAXtmEFKXtChCJQ==" saltValue="WWvfNM/qowDcu1Hk+NIWnQ==" spinCount="100000" sheet="1" objects="1" scenarios="1" selectLockedCells="1"/>
  <mergeCells count="34">
    <mergeCell ref="B30:H30"/>
    <mergeCell ref="B23:H23"/>
    <mergeCell ref="D11:F11"/>
    <mergeCell ref="B26:H26"/>
    <mergeCell ref="B27:D28"/>
    <mergeCell ref="E27:H28"/>
    <mergeCell ref="B12:H12"/>
    <mergeCell ref="B13:G13"/>
    <mergeCell ref="B14:G15"/>
    <mergeCell ref="B16:G17"/>
    <mergeCell ref="B18:G19"/>
    <mergeCell ref="B20:G20"/>
    <mergeCell ref="C25:H25"/>
    <mergeCell ref="C1:H1"/>
    <mergeCell ref="C3:H3"/>
    <mergeCell ref="C4:H4"/>
    <mergeCell ref="C6:H6"/>
    <mergeCell ref="H14:H15"/>
    <mergeCell ref="C10:E10"/>
    <mergeCell ref="E2:F2"/>
    <mergeCell ref="C9:E9"/>
    <mergeCell ref="G9:H9"/>
    <mergeCell ref="C2:D2"/>
    <mergeCell ref="G2:H2"/>
    <mergeCell ref="C7:H7"/>
    <mergeCell ref="H16:H17"/>
    <mergeCell ref="H18:H19"/>
    <mergeCell ref="G10:H10"/>
    <mergeCell ref="C8:E8"/>
    <mergeCell ref="C5:H5"/>
    <mergeCell ref="B21:G21"/>
    <mergeCell ref="B22:G22"/>
    <mergeCell ref="B24:G24"/>
    <mergeCell ref="F8:H8"/>
  </mergeCells>
  <conditionalFormatting sqref="H20:H22">
    <cfRule type="cellIs" dxfId="30" priority="16" operator="equal">
      <formula>0</formula>
    </cfRule>
  </conditionalFormatting>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9" operator="equal" id="{09DE0F0D-1264-41EB-A4C9-AE35ED27EEE4}">
            <xm:f>'Abrechnung FIM'!AD26=0</xm:f>
            <x14:dxf>
              <fill>
                <patternFill>
                  <bgColor theme="1"/>
                </patternFill>
              </fill>
            </x14:dxf>
          </x14:cfRule>
          <xm:sqref>C25:H25</xm:sqref>
        </x14:conditionalFormatting>
        <x14:conditionalFormatting xmlns:xm="http://schemas.microsoft.com/office/excel/2006/main">
          <x14:cfRule type="cellIs" priority="10" operator="equal" id="{6FF5D112-1DCC-479B-88EC-A859BCEC76EF}">
            <xm:f>'Abrechnung FIM'!$AD$26=0</xm:f>
            <x14:dxf>
              <fill>
                <patternFill>
                  <bgColor theme="1"/>
                </patternFill>
              </fill>
            </x14:dxf>
          </x14:cfRule>
          <xm:sqref>H24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420" t="str">
        <f>IF('Abrechnung FIM'!AC5="","",'Abrechnung FIM'!AC5)</f>
        <v/>
      </c>
      <c r="D3" s="421"/>
      <c r="E3" s="421"/>
      <c r="F3" s="421"/>
      <c r="G3" s="421"/>
      <c r="H3" s="422"/>
      <c r="L3" s="116" t="s">
        <v>44</v>
      </c>
    </row>
    <row r="4" spans="1:12" ht="27" customHeight="1" x14ac:dyDescent="0.25">
      <c r="A4" s="9"/>
      <c r="B4" s="33" t="s">
        <v>8</v>
      </c>
      <c r="C4" s="355" t="str">
        <f>IF('Abrechnung FIM'!I5="","",'Abrechnung FIM'!I5)</f>
        <v/>
      </c>
      <c r="D4" s="423"/>
      <c r="E4" s="423"/>
      <c r="F4" s="423"/>
      <c r="G4" s="423"/>
      <c r="H4" s="424"/>
    </row>
    <row r="5" spans="1:12" ht="27" customHeight="1" x14ac:dyDescent="0.25">
      <c r="A5" s="9"/>
      <c r="B5" s="33" t="s">
        <v>49</v>
      </c>
      <c r="C5" s="355" t="str">
        <f>IF('Abrechnung FIM'!E12="","",'Abrechnung FIM'!E12)</f>
        <v/>
      </c>
      <c r="D5" s="423"/>
      <c r="E5" s="423"/>
      <c r="F5" s="423"/>
      <c r="G5" s="423"/>
      <c r="H5" s="424"/>
    </row>
    <row r="6" spans="1:12" ht="27" customHeight="1" x14ac:dyDescent="0.25">
      <c r="A6" s="9"/>
      <c r="B6" s="33" t="s">
        <v>6</v>
      </c>
      <c r="C6" s="355" t="str">
        <f>IF('Abrechnung FIM'!E5="","",'Abrechnung FIM'!E5)</f>
        <v/>
      </c>
      <c r="D6" s="423"/>
      <c r="E6" s="423"/>
      <c r="F6" s="423"/>
      <c r="G6" s="423"/>
      <c r="H6" s="424"/>
    </row>
    <row r="7" spans="1:12" ht="27" customHeight="1" x14ac:dyDescent="0.25">
      <c r="A7" s="9"/>
      <c r="B7" s="33" t="s">
        <v>54</v>
      </c>
      <c r="C7" s="355" t="str">
        <f>IF('Abrechnung FIM'!F27="","",'Abrechnung FIM'!F27)</f>
        <v/>
      </c>
      <c r="D7" s="423"/>
      <c r="E7" s="423"/>
      <c r="F7" s="423"/>
      <c r="G7" s="423"/>
      <c r="H7" s="424"/>
    </row>
    <row r="8" spans="1:12" ht="27" customHeight="1" x14ac:dyDescent="0.25">
      <c r="A8" s="9"/>
      <c r="B8" s="33" t="s">
        <v>39</v>
      </c>
      <c r="C8" s="355" t="str">
        <f>IF('Abrechnung FIM'!C27="","",'Abrechnung FIM'!C27)</f>
        <v/>
      </c>
      <c r="D8" s="423"/>
      <c r="E8" s="429"/>
      <c r="F8" s="430" t="str">
        <f>IF('Abrechnung FIM'!D27="","",'Abrechnung FIM'!D27)</f>
        <v/>
      </c>
      <c r="G8" s="431"/>
      <c r="H8" s="432"/>
    </row>
    <row r="9" spans="1:12" ht="27" customHeight="1" x14ac:dyDescent="0.25">
      <c r="A9" s="9"/>
      <c r="B9" s="33" t="s">
        <v>21</v>
      </c>
      <c r="C9" s="425" t="str">
        <f>IF('Abrechnung FIM'!Y17="","",'Abrechnung FIM'!Y17)</f>
        <v/>
      </c>
      <c r="D9" s="426"/>
      <c r="E9" s="427"/>
      <c r="F9" s="34" t="s">
        <v>27</v>
      </c>
      <c r="G9" s="425" t="str">
        <f>IF('Abrechnung FIM'!AC17="","",'Abrechnung FIM'!AC17)</f>
        <v/>
      </c>
      <c r="H9" s="428"/>
    </row>
    <row r="10" spans="1:12" ht="27" customHeight="1" x14ac:dyDescent="0.25">
      <c r="A10" s="9"/>
      <c r="B10" s="33" t="s">
        <v>72</v>
      </c>
      <c r="C10" s="355" t="str">
        <f>IF('Abrechnung FIM'!U27="","",'Abrechnung FIM'!U27)</f>
        <v/>
      </c>
      <c r="D10" s="356"/>
      <c r="E10" s="357"/>
      <c r="F10" s="117" t="s">
        <v>73</v>
      </c>
      <c r="G10" s="355" t="str">
        <f>IF('Abrechnung FIM'!Y27="","",'Abrechnung FIM'!Y27)</f>
        <v/>
      </c>
      <c r="H10" s="366"/>
    </row>
    <row r="11" spans="1:12" ht="27" customHeight="1" x14ac:dyDescent="0.25">
      <c r="A11" s="9"/>
      <c r="B11" s="33" t="s">
        <v>28</v>
      </c>
      <c r="C11" s="35">
        <f>'Abrechnung FIM'!AD27</f>
        <v>0</v>
      </c>
      <c r="D11" s="373" t="s">
        <v>29</v>
      </c>
      <c r="E11" s="374"/>
      <c r="F11" s="375"/>
      <c r="G11" s="36">
        <f>'Abrechnung FIM'!AG27</f>
        <v>0</v>
      </c>
      <c r="H11" s="37" t="s">
        <v>15</v>
      </c>
    </row>
    <row r="12" spans="1:12" ht="79.5" customHeight="1" x14ac:dyDescent="0.2">
      <c r="A12" s="9"/>
      <c r="B12" s="408" t="s">
        <v>37</v>
      </c>
      <c r="C12" s="409"/>
      <c r="D12" s="409"/>
      <c r="E12" s="409"/>
      <c r="F12" s="409"/>
      <c r="G12" s="409"/>
      <c r="H12" s="410"/>
    </row>
    <row r="13" spans="1:12" ht="30.75" x14ac:dyDescent="0.25">
      <c r="A13" s="9"/>
      <c r="B13" s="405" t="s">
        <v>22</v>
      </c>
      <c r="C13" s="406"/>
      <c r="D13" s="406"/>
      <c r="E13" s="406"/>
      <c r="F13" s="406"/>
      <c r="G13" s="407"/>
      <c r="H13" s="38" t="s">
        <v>23</v>
      </c>
    </row>
    <row r="14" spans="1:12" ht="18.75" customHeight="1" x14ac:dyDescent="0.2">
      <c r="B14" s="397"/>
      <c r="C14" s="398"/>
      <c r="D14" s="398"/>
      <c r="E14" s="398"/>
      <c r="F14" s="398"/>
      <c r="G14" s="399"/>
      <c r="H14" s="403"/>
    </row>
    <row r="15" spans="1:12" ht="18.75" customHeight="1" x14ac:dyDescent="0.2">
      <c r="B15" s="400"/>
      <c r="C15" s="401"/>
      <c r="D15" s="401"/>
      <c r="E15" s="401"/>
      <c r="F15" s="401"/>
      <c r="G15" s="402"/>
      <c r="H15" s="404"/>
    </row>
    <row r="16" spans="1:12" ht="18.75" customHeight="1" x14ac:dyDescent="0.2">
      <c r="B16" s="397"/>
      <c r="C16" s="398"/>
      <c r="D16" s="398"/>
      <c r="E16" s="398"/>
      <c r="F16" s="398"/>
      <c r="G16" s="399"/>
      <c r="H16" s="403"/>
    </row>
    <row r="17" spans="2:8" ht="18.75" customHeight="1" x14ac:dyDescent="0.2">
      <c r="B17" s="400"/>
      <c r="C17" s="401"/>
      <c r="D17" s="401"/>
      <c r="E17" s="401"/>
      <c r="F17" s="401"/>
      <c r="G17" s="402"/>
      <c r="H17" s="404"/>
    </row>
    <row r="18" spans="2:8" ht="18.75" customHeight="1" x14ac:dyDescent="0.2">
      <c r="B18" s="397"/>
      <c r="C18" s="398"/>
      <c r="D18" s="398"/>
      <c r="E18" s="398"/>
      <c r="F18" s="398"/>
      <c r="G18" s="399"/>
      <c r="H18" s="403"/>
    </row>
    <row r="19" spans="2:8" ht="18.75" customHeight="1" x14ac:dyDescent="0.2">
      <c r="B19" s="400"/>
      <c r="C19" s="401"/>
      <c r="D19" s="401"/>
      <c r="E19" s="401"/>
      <c r="F19" s="401"/>
      <c r="G19" s="402"/>
      <c r="H19" s="404"/>
    </row>
    <row r="20" spans="2:8" ht="41.25" customHeight="1" x14ac:dyDescent="0.25">
      <c r="B20" s="405" t="s">
        <v>30</v>
      </c>
      <c r="C20" s="406"/>
      <c r="D20" s="406"/>
      <c r="E20" s="406"/>
      <c r="F20" s="406"/>
      <c r="G20" s="407"/>
      <c r="H20" s="39">
        <f>SUM(H14:H19)</f>
        <v>0</v>
      </c>
    </row>
    <row r="21" spans="2:8" ht="41.25" customHeight="1" x14ac:dyDescent="0.25">
      <c r="B21" s="405" t="s">
        <v>24</v>
      </c>
      <c r="C21" s="406"/>
      <c r="D21" s="406"/>
      <c r="E21" s="406"/>
      <c r="F21" s="406"/>
      <c r="G21" s="407"/>
      <c r="H21" s="39">
        <f>G11</f>
        <v>0</v>
      </c>
    </row>
    <row r="22" spans="2:8" ht="42" customHeight="1" x14ac:dyDescent="0.25">
      <c r="B22" s="405" t="s">
        <v>31</v>
      </c>
      <c r="C22" s="406"/>
      <c r="D22" s="406"/>
      <c r="E22" s="406"/>
      <c r="F22" s="406"/>
      <c r="G22" s="407"/>
      <c r="H22" s="41">
        <f>IF(H20-H21&lt;0,0,H20-H21)</f>
        <v>0</v>
      </c>
    </row>
    <row r="23" spans="2:8" ht="61.5" customHeight="1" thickBot="1" x14ac:dyDescent="0.25">
      <c r="B23" s="408" t="s">
        <v>34</v>
      </c>
      <c r="C23" s="409"/>
      <c r="D23" s="409"/>
      <c r="E23" s="409"/>
      <c r="F23" s="409"/>
      <c r="G23" s="409"/>
      <c r="H23" s="410"/>
    </row>
    <row r="24" spans="2:8" ht="80.25" customHeight="1" thickBot="1" x14ac:dyDescent="0.25">
      <c r="B24" s="343" t="s">
        <v>76</v>
      </c>
      <c r="C24" s="344"/>
      <c r="D24" s="344"/>
      <c r="E24" s="344"/>
      <c r="F24" s="344"/>
      <c r="G24" s="345"/>
      <c r="H24" s="129"/>
    </row>
    <row r="25" spans="2:8" ht="50.25" customHeight="1" thickBot="1" x14ac:dyDescent="0.25">
      <c r="B25" s="118" t="s">
        <v>75</v>
      </c>
      <c r="C25" s="411"/>
      <c r="D25" s="412"/>
      <c r="E25" s="412"/>
      <c r="F25" s="412"/>
      <c r="G25" s="412"/>
      <c r="H25" s="413"/>
    </row>
    <row r="26" spans="2:8" ht="39" customHeight="1" x14ac:dyDescent="0.2">
      <c r="B26" s="376"/>
      <c r="C26" s="377"/>
      <c r="D26" s="377"/>
      <c r="E26" s="377"/>
      <c r="F26" s="377"/>
      <c r="G26" s="377"/>
      <c r="H26" s="378"/>
    </row>
    <row r="27" spans="2:8" ht="12.75" customHeight="1" x14ac:dyDescent="0.2">
      <c r="B27" s="414" t="s">
        <v>25</v>
      </c>
      <c r="C27" s="415"/>
      <c r="D27" s="416"/>
      <c r="E27" s="385" t="s">
        <v>92</v>
      </c>
      <c r="F27" s="386"/>
      <c r="G27" s="386"/>
      <c r="H27" s="387"/>
    </row>
    <row r="28" spans="2:8" ht="30" customHeight="1" thickBot="1" x14ac:dyDescent="0.25">
      <c r="B28" s="417"/>
      <c r="C28" s="418"/>
      <c r="D28" s="419"/>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9"/>
      <c r="D30" s="369"/>
      <c r="E30" s="369"/>
      <c r="F30" s="369"/>
      <c r="G30" s="369"/>
      <c r="H30" s="369"/>
    </row>
  </sheetData>
  <sheetProtection algorithmName="SHA-512" hashValue="0/MM5K+65584gN9/zmS8zpbcvSLQMxwyWs0skLVsxoxM3Nvo9CuaWGVfnIChw1rs8GE+m99WA2WsIrOw7pTQSg==" saltValue="Wo+s6l5y15hs/viAGxI2kQ=="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B18:G19"/>
    <mergeCell ref="H18:H19"/>
    <mergeCell ref="B20:G20"/>
    <mergeCell ref="B21:G21"/>
    <mergeCell ref="B22:G22"/>
    <mergeCell ref="B23:H23"/>
    <mergeCell ref="C25:H25"/>
    <mergeCell ref="B26:H26"/>
    <mergeCell ref="B27:D28"/>
    <mergeCell ref="E27:H28"/>
    <mergeCell ref="B16:G17"/>
    <mergeCell ref="H16:H17"/>
  </mergeCells>
  <dataValidations count="2">
    <dataValidation type="decimal" operator="greaterThanOrEqual" allowBlank="1" showInputMessage="1" showErrorMessage="1" error="Geben Sie bitte eine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D18186C-2528-4D2E-9E99-E25208597B7F}">
            <xm:f>'Abrechnung FIM'!AD27=0</xm:f>
            <x14:dxf>
              <fill>
                <patternFill>
                  <bgColor theme="1"/>
                </patternFill>
              </fill>
            </x14:dxf>
          </x14:cfRule>
          <xm:sqref>C25:H25</xm:sqref>
        </x14:conditionalFormatting>
        <x14:conditionalFormatting xmlns:xm="http://schemas.microsoft.com/office/excel/2006/main">
          <x14:cfRule type="cellIs" priority="1" operator="equal" id="{ECD40C4C-B387-409A-8FED-CC18BC0CC25A}">
            <xm:f>'Abrechnung FIM'!AD27=0</xm:f>
            <x14:dxf>
              <fill>
                <patternFill>
                  <bgColor theme="1"/>
                </patternFill>
              </fill>
            </x14:dxf>
          </x14:cfRule>
          <xm:sqref>H24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 min="8" max="8" width="11.42578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
        <v>49</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FIM'!F28="","",'Abrechnung FIM'!F28)</f>
        <v/>
      </c>
      <c r="D7" s="337"/>
      <c r="E7" s="337"/>
      <c r="F7" s="337"/>
      <c r="G7" s="337"/>
      <c r="H7" s="338"/>
    </row>
    <row r="8" spans="1:12" ht="27" customHeight="1" x14ac:dyDescent="0.25">
      <c r="A8" s="9"/>
      <c r="B8" s="33" t="s">
        <v>40</v>
      </c>
      <c r="C8" s="355" t="str">
        <f>IF('Abrechnung FIM'!C28="","",'Abrechnung FIM'!C28)</f>
        <v/>
      </c>
      <c r="D8" s="433"/>
      <c r="E8" s="434"/>
      <c r="F8" s="430" t="str">
        <f>IF('Abrechnung FIM'!D28="","",'Abrechnung FIM'!D28)</f>
        <v/>
      </c>
      <c r="G8" s="435"/>
      <c r="H8" s="436"/>
    </row>
    <row r="9" spans="1:12" ht="27" customHeight="1" x14ac:dyDescent="0.25">
      <c r="A9" s="9"/>
      <c r="B9" s="33" t="s">
        <v>21</v>
      </c>
      <c r="C9" s="360" t="str">
        <f>IF('Abrechnung FIM'!Y17="","",'Abrechnung FIM'!Y17)</f>
        <v/>
      </c>
      <c r="D9" s="361"/>
      <c r="E9" s="361"/>
      <c r="F9" s="34" t="s">
        <v>27</v>
      </c>
      <c r="G9" s="360" t="str">
        <f>IF('Abrechnung FIM'!AC17="","",'Abrechnung FIM'!AC17)</f>
        <v/>
      </c>
      <c r="H9" s="362"/>
    </row>
    <row r="10" spans="1:12" ht="27" customHeight="1" x14ac:dyDescent="0.25">
      <c r="A10" s="9"/>
      <c r="B10" s="33" t="s">
        <v>72</v>
      </c>
      <c r="C10" s="355" t="str">
        <f>IF('Abrechnung FIM'!U28="","",'Abrechnung FIM'!U28)</f>
        <v/>
      </c>
      <c r="D10" s="356"/>
      <c r="E10" s="357"/>
      <c r="F10" s="117" t="s">
        <v>73</v>
      </c>
      <c r="G10" s="355" t="str">
        <f>IF('Abrechnung FIM'!Y28="","",'Abrechnung FIM'!Y28)</f>
        <v/>
      </c>
      <c r="H10" s="366"/>
    </row>
    <row r="11" spans="1:12" ht="27" customHeight="1" x14ac:dyDescent="0.25">
      <c r="A11" s="9"/>
      <c r="B11" s="33" t="s">
        <v>28</v>
      </c>
      <c r="C11" s="35">
        <f>'Abrechnung FIM'!AD28</f>
        <v>0</v>
      </c>
      <c r="D11" s="373" t="s">
        <v>29</v>
      </c>
      <c r="E11" s="374"/>
      <c r="F11" s="375"/>
      <c r="G11" s="36">
        <f>'Abrechnung FIM'!AG28</f>
        <v>0</v>
      </c>
      <c r="H11" s="37" t="s">
        <v>15</v>
      </c>
    </row>
    <row r="12" spans="1:12" ht="79.5" customHeight="1" x14ac:dyDescent="0.2">
      <c r="A12" s="9"/>
      <c r="B12" s="391" t="s">
        <v>37</v>
      </c>
      <c r="C12" s="392"/>
      <c r="D12" s="392"/>
      <c r="E12" s="392"/>
      <c r="F12" s="392"/>
      <c r="G12" s="392"/>
      <c r="H12" s="393"/>
    </row>
    <row r="13" spans="1:12" ht="30.75"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11"/>
      <c r="D25" s="412"/>
      <c r="E25" s="412"/>
      <c r="F25" s="412"/>
      <c r="G25" s="412"/>
      <c r="H25" s="413"/>
    </row>
    <row r="26" spans="2:8" ht="39" customHeight="1" x14ac:dyDescent="0.2">
      <c r="B26" s="376"/>
      <c r="C26" s="377"/>
      <c r="D26" s="377"/>
      <c r="E26" s="377"/>
      <c r="F26" s="377"/>
      <c r="G26" s="377"/>
      <c r="H26" s="378"/>
    </row>
    <row r="27" spans="2:8" ht="12.75" customHeight="1" x14ac:dyDescent="0.2">
      <c r="B27" s="379" t="s">
        <v>25</v>
      </c>
      <c r="C27" s="380"/>
      <c r="D27" s="381"/>
      <c r="E27" s="385" t="s">
        <v>92</v>
      </c>
      <c r="F27" s="386"/>
      <c r="G27" s="386"/>
      <c r="H27" s="387"/>
    </row>
    <row r="28" spans="2:8" ht="30" customHeight="1" thickBot="1" x14ac:dyDescent="0.25">
      <c r="B28" s="382"/>
      <c r="C28" s="383"/>
      <c r="D28" s="384"/>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9"/>
      <c r="D30" s="369"/>
      <c r="E30" s="369"/>
      <c r="F30" s="369"/>
      <c r="G30" s="369"/>
      <c r="H30" s="369"/>
    </row>
  </sheetData>
  <sheetProtection algorithmName="SHA-512" hashValue="whfmAionPOaiKlvBgPsMKFdMuValyiZGUXBVGsRtgcbjPHb5bR2ZLarNk1GhmiMmMLxzjlFntCoZKuovaBZ3ow==" saltValue="Tnxv7S9tr+Zxv0FpemtXjQ=="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B30:H30"/>
    <mergeCell ref="C10:E10"/>
    <mergeCell ref="G10:H10"/>
    <mergeCell ref="B18:G19"/>
    <mergeCell ref="H18:H19"/>
    <mergeCell ref="B20:G20"/>
    <mergeCell ref="B21:G21"/>
    <mergeCell ref="B22:G22"/>
    <mergeCell ref="B23:H23"/>
    <mergeCell ref="C25:H25"/>
    <mergeCell ref="B26:H26"/>
    <mergeCell ref="B27:D28"/>
    <mergeCell ref="E27:H28"/>
    <mergeCell ref="B16:G17"/>
    <mergeCell ref="H16:H17"/>
  </mergeCells>
  <dataValidations count="2">
    <dataValidation type="decimal" operator="greaterThanOrEqual" allowBlank="1" showInputMessage="1" showErrorMessage="1" error="Geben Sie bitte eine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53682CF1-7A37-4FCF-98C4-AAADAFCFAD97}">
            <xm:f>'Abrechnung FIM'!AD28=0</xm:f>
            <x14:dxf>
              <fill>
                <patternFill>
                  <bgColor theme="1"/>
                </patternFill>
              </fill>
            </x14:dxf>
          </x14:cfRule>
          <xm:sqref>C25:H25</xm:sqref>
        </x14:conditionalFormatting>
        <x14:conditionalFormatting xmlns:xm="http://schemas.microsoft.com/office/excel/2006/main">
          <x14:cfRule type="cellIs" priority="1" operator="equal" id="{841CD376-28CF-4B39-B777-B90118F3B515}">
            <xm:f>'Abrechnung FIM'!AD28=0</xm:f>
            <x14:dxf>
              <fill>
                <patternFill>
                  <bgColor theme="1"/>
                </patternFill>
              </fill>
            </x14:dxf>
          </x14:cfRule>
          <xm:sqref>H24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363" t="s">
        <v>45</v>
      </c>
      <c r="D2" s="364"/>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
        <v>49</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FIM'!F29="","",'Abrechnung FIM'!F29)</f>
        <v/>
      </c>
      <c r="D7" s="337"/>
      <c r="E7" s="337"/>
      <c r="F7" s="337"/>
      <c r="G7" s="337"/>
      <c r="H7" s="338"/>
    </row>
    <row r="8" spans="1:12" ht="27" customHeight="1" x14ac:dyDescent="0.25">
      <c r="A8" s="9"/>
      <c r="B8" s="33" t="s">
        <v>41</v>
      </c>
      <c r="C8" s="355" t="str">
        <f>IF('Abrechnung FIM'!C29="","",'Abrechnung FIM'!C29)</f>
        <v/>
      </c>
      <c r="D8" s="433"/>
      <c r="E8" s="434"/>
      <c r="F8" s="333" t="str">
        <f>IF('Abrechnung FIM'!D29="","",'Abrechnung FIM'!D29)</f>
        <v/>
      </c>
      <c r="G8" s="334"/>
      <c r="H8" s="367"/>
    </row>
    <row r="9" spans="1:12" ht="27" customHeight="1" x14ac:dyDescent="0.25">
      <c r="A9" s="9"/>
      <c r="B9" s="33" t="s">
        <v>21</v>
      </c>
      <c r="C9" s="360" t="str">
        <f>IF('Abrechnung FIM'!Y17="","",'Abrechnung FIM'!Y17)</f>
        <v/>
      </c>
      <c r="D9" s="361"/>
      <c r="E9" s="361"/>
      <c r="F9" s="34" t="s">
        <v>27</v>
      </c>
      <c r="G9" s="360" t="str">
        <f>IF('Abrechnung FIM'!AC17="","",'Abrechnung FIM'!AC17)</f>
        <v/>
      </c>
      <c r="H9" s="362"/>
    </row>
    <row r="10" spans="1:12" ht="27" customHeight="1" x14ac:dyDescent="0.25">
      <c r="A10" s="9"/>
      <c r="B10" s="33" t="s">
        <v>72</v>
      </c>
      <c r="C10" s="355" t="str">
        <f>IF('Abrechnung FIM'!U29="","",'Abrechnung FIM'!U29)</f>
        <v/>
      </c>
      <c r="D10" s="356"/>
      <c r="E10" s="357"/>
      <c r="F10" s="117" t="s">
        <v>73</v>
      </c>
      <c r="G10" s="355" t="str">
        <f>IF('Abrechnung FIM'!Y29="","",'Abrechnung FIM'!Y29)</f>
        <v/>
      </c>
      <c r="H10" s="366"/>
    </row>
    <row r="11" spans="1:12" ht="27" customHeight="1" x14ac:dyDescent="0.25">
      <c r="A11" s="9"/>
      <c r="B11" s="33" t="s">
        <v>28</v>
      </c>
      <c r="C11" s="35">
        <f>'Abrechnung FIM'!AD29</f>
        <v>0</v>
      </c>
      <c r="D11" s="373" t="s">
        <v>29</v>
      </c>
      <c r="E11" s="447"/>
      <c r="F11" s="448"/>
      <c r="G11" s="36">
        <f>'Abrechnung FIM'!AG29</f>
        <v>0</v>
      </c>
      <c r="H11" s="37" t="s">
        <v>15</v>
      </c>
    </row>
    <row r="12" spans="1:12" ht="79.5" customHeight="1" x14ac:dyDescent="0.2">
      <c r="A12" s="9"/>
      <c r="B12" s="391" t="s">
        <v>37</v>
      </c>
      <c r="C12" s="392"/>
      <c r="D12" s="392"/>
      <c r="E12" s="392"/>
      <c r="F12" s="392"/>
      <c r="G12" s="392"/>
      <c r="H12" s="393"/>
    </row>
    <row r="13" spans="1:12" ht="30.75"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nd78f+uGmlJLvUJxymIeTDUYiZHnFYgsD1a3ABwiK8gnBYkJMTo7uIVo1Lr43/LG/yve4uRz34AewRnsK4V12w==" saltValue="77X2ijkxfjEKSu+yoXGwbA=="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5:H5"/>
    <mergeCell ref="C7:H7"/>
    <mergeCell ref="C8:E8"/>
    <mergeCell ref="F8:H8"/>
    <mergeCell ref="G2:H2"/>
    <mergeCell ref="B24:G24"/>
    <mergeCell ref="C25:H25"/>
    <mergeCell ref="B30:H30"/>
    <mergeCell ref="C10:E10"/>
    <mergeCell ref="G10:H10"/>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099C2BC-329F-41D7-AFED-9FA6E2A18E70}">
            <xm:f>'Abrechnung FIM'!AD29=0</xm:f>
            <x14:dxf>
              <fill>
                <patternFill>
                  <bgColor theme="1"/>
                </patternFill>
              </fill>
            </x14:dxf>
          </x14:cfRule>
          <xm:sqref>C25:H25</xm:sqref>
        </x14:conditionalFormatting>
        <x14:conditionalFormatting xmlns:xm="http://schemas.microsoft.com/office/excel/2006/main">
          <x14:cfRule type="cellIs" priority="1" operator="equal" id="{F099A51E-CD3B-4F32-85AB-AD1A8ABE3014}">
            <xm:f>'Abrechnung FIM'!AD29=0</xm:f>
            <x14:dxf>
              <fill>
                <patternFill>
                  <bgColor theme="1"/>
                </patternFill>
              </fill>
            </x14:dxf>
          </x14:cfRule>
          <xm:sqref>H24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49" t="s">
        <v>26</v>
      </c>
      <c r="D1" s="350"/>
      <c r="E1" s="350"/>
      <c r="F1" s="350"/>
      <c r="G1" s="350"/>
      <c r="H1" s="350"/>
      <c r="L1" s="116"/>
    </row>
    <row r="2" spans="1:12" ht="64.5" customHeight="1" thickBot="1" x14ac:dyDescent="0.4">
      <c r="A2" s="9"/>
      <c r="B2" s="31">
        <v>3</v>
      </c>
      <c r="C2" s="449" t="s">
        <v>45</v>
      </c>
      <c r="D2" s="450"/>
      <c r="E2" s="358" t="str">
        <f>IF('Abrechnung FIM'!G2="","",'Abrechnung FIM'!G2)</f>
        <v/>
      </c>
      <c r="F2" s="359"/>
      <c r="G2" s="282" t="s">
        <v>139</v>
      </c>
      <c r="H2" s="365"/>
      <c r="L2" s="116" t="s">
        <v>43</v>
      </c>
    </row>
    <row r="3" spans="1:12" ht="27" customHeight="1" x14ac:dyDescent="0.25">
      <c r="A3" s="9"/>
      <c r="B3" s="32" t="s">
        <v>32</v>
      </c>
      <c r="C3" s="351" t="str">
        <f>IF('Abrechnung FIM'!AC5="","",'Abrechnung FIM'!AC5)</f>
        <v/>
      </c>
      <c r="D3" s="352"/>
      <c r="E3" s="352"/>
      <c r="F3" s="352"/>
      <c r="G3" s="352"/>
      <c r="H3" s="353"/>
      <c r="L3" s="116" t="s">
        <v>44</v>
      </c>
    </row>
    <row r="4" spans="1:12" ht="27" customHeight="1" x14ac:dyDescent="0.25">
      <c r="A4" s="9"/>
      <c r="B4" s="33" t="s">
        <v>8</v>
      </c>
      <c r="C4" s="336" t="str">
        <f>IF('Abrechnung FIM'!I5="","",'Abrechnung FIM'!I5)</f>
        <v/>
      </c>
      <c r="D4" s="337"/>
      <c r="E4" s="337"/>
      <c r="F4" s="337"/>
      <c r="G4" s="337"/>
      <c r="H4" s="338"/>
    </row>
    <row r="5" spans="1:12" ht="27" customHeight="1" x14ac:dyDescent="0.25">
      <c r="A5" s="9"/>
      <c r="B5" s="33" t="s">
        <v>49</v>
      </c>
      <c r="C5" s="336" t="str">
        <f>IF('Abrechnung FIM'!E12="","",'Abrechnung FIM'!E12)</f>
        <v/>
      </c>
      <c r="D5" s="337"/>
      <c r="E5" s="337"/>
      <c r="F5" s="337"/>
      <c r="G5" s="337"/>
      <c r="H5" s="338"/>
    </row>
    <row r="6" spans="1:12" ht="27" customHeight="1" x14ac:dyDescent="0.25">
      <c r="A6" s="9"/>
      <c r="B6" s="33" t="s">
        <v>6</v>
      </c>
      <c r="C6" s="336" t="str">
        <f>IF('Abrechnung FIM'!E5="","",'Abrechnung FIM'!E5)</f>
        <v/>
      </c>
      <c r="D6" s="337"/>
      <c r="E6" s="337"/>
      <c r="F6" s="337"/>
      <c r="G6" s="337"/>
      <c r="H6" s="338"/>
    </row>
    <row r="7" spans="1:12" ht="27" customHeight="1" x14ac:dyDescent="0.25">
      <c r="A7" s="9"/>
      <c r="B7" s="33" t="s">
        <v>54</v>
      </c>
      <c r="C7" s="336" t="str">
        <f>IF('Abrechnung FIM'!F30="","",'Abrechnung FIM'!F30)</f>
        <v/>
      </c>
      <c r="D7" s="337"/>
      <c r="E7" s="337"/>
      <c r="F7" s="337"/>
      <c r="G7" s="337"/>
      <c r="H7" s="338"/>
    </row>
    <row r="8" spans="1:12" ht="27" customHeight="1" x14ac:dyDescent="0.25">
      <c r="A8" s="9"/>
      <c r="B8" s="33" t="s">
        <v>56</v>
      </c>
      <c r="C8" s="355" t="str">
        <f>IF('Abrechnung FIM'!C30="","",'Abrechnung FIM'!C30)</f>
        <v/>
      </c>
      <c r="D8" s="433"/>
      <c r="E8" s="434"/>
      <c r="F8" s="333" t="str">
        <f>IF('Abrechnung FIM'!D30="","",'Abrechnung FIM'!D30)</f>
        <v/>
      </c>
      <c r="G8" s="334"/>
      <c r="H8" s="367"/>
    </row>
    <row r="9" spans="1:12" ht="27" customHeight="1" x14ac:dyDescent="0.25">
      <c r="A9" s="9"/>
      <c r="B9" s="33" t="s">
        <v>21</v>
      </c>
      <c r="C9" s="425" t="str">
        <f>IF('Abrechnung FIM'!Y17="","",'Abrechnung FIM'!Y17)</f>
        <v/>
      </c>
      <c r="D9" s="426"/>
      <c r="E9" s="427"/>
      <c r="F9" s="34" t="s">
        <v>27</v>
      </c>
      <c r="G9" s="425" t="str">
        <f>IF('Abrechnung FIM'!AC17="","",'Abrechnung FIM'!AC17)</f>
        <v/>
      </c>
      <c r="H9" s="428"/>
    </row>
    <row r="10" spans="1:12" ht="27" customHeight="1" x14ac:dyDescent="0.25">
      <c r="A10" s="9"/>
      <c r="B10" s="33" t="s">
        <v>72</v>
      </c>
      <c r="C10" s="355" t="str">
        <f>IF('Abrechnung FIM'!U30="","",'Abrechnung FIM'!U30)</f>
        <v/>
      </c>
      <c r="D10" s="356"/>
      <c r="E10" s="357"/>
      <c r="F10" s="117" t="s">
        <v>73</v>
      </c>
      <c r="G10" s="355" t="str">
        <f>IF('Abrechnung FIM'!Y30="","",'Abrechnung FIM'!Y30)</f>
        <v/>
      </c>
      <c r="H10" s="366"/>
    </row>
    <row r="11" spans="1:12" ht="27" customHeight="1" x14ac:dyDescent="0.25">
      <c r="A11" s="9"/>
      <c r="B11" s="33" t="s">
        <v>28</v>
      </c>
      <c r="C11" s="35">
        <f>'Abrechnung FIM'!AD30</f>
        <v>0</v>
      </c>
      <c r="D11" s="373" t="s">
        <v>29</v>
      </c>
      <c r="E11" s="374"/>
      <c r="F11" s="375"/>
      <c r="G11" s="36">
        <f>'Abrechnung FIM'!AG30</f>
        <v>0</v>
      </c>
      <c r="H11" s="37" t="s">
        <v>15</v>
      </c>
    </row>
    <row r="12" spans="1:12" ht="79.5" customHeight="1" x14ac:dyDescent="0.2">
      <c r="A12" s="9"/>
      <c r="B12" s="391" t="s">
        <v>37</v>
      </c>
      <c r="C12" s="392"/>
      <c r="D12" s="392"/>
      <c r="E12" s="392"/>
      <c r="F12" s="392"/>
      <c r="G12" s="392"/>
      <c r="H12" s="393"/>
    </row>
    <row r="13" spans="1:12" ht="30.75" x14ac:dyDescent="0.25">
      <c r="A13" s="9"/>
      <c r="B13" s="339" t="s">
        <v>22</v>
      </c>
      <c r="C13" s="394"/>
      <c r="D13" s="394"/>
      <c r="E13" s="394"/>
      <c r="F13" s="394"/>
      <c r="G13" s="394"/>
      <c r="H13" s="38" t="s">
        <v>23</v>
      </c>
    </row>
    <row r="14" spans="1:12" ht="18.75" customHeight="1" x14ac:dyDescent="0.2">
      <c r="B14" s="395"/>
      <c r="C14" s="396"/>
      <c r="D14" s="396"/>
      <c r="E14" s="396"/>
      <c r="F14" s="396"/>
      <c r="G14" s="396"/>
      <c r="H14" s="354"/>
    </row>
    <row r="15" spans="1:12" ht="18.75" customHeight="1" x14ac:dyDescent="0.2">
      <c r="B15" s="395"/>
      <c r="C15" s="396"/>
      <c r="D15" s="396"/>
      <c r="E15" s="396"/>
      <c r="F15" s="396"/>
      <c r="G15" s="396"/>
      <c r="H15" s="354"/>
    </row>
    <row r="16" spans="1:12"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8UQKuKHI5O1m7e5l2VLQVqVUDPcdNVySLJQU2KP2LPwkoF11MmMjNRlmVky934Uwc/Ov3xp2E43U7uAw394Sxg==" saltValue="rIwfjE+gwCBVCUdNyIJIFw==" spinCount="100000" sheet="1" objects="1" scenarios="1" selectLockedCells="1"/>
  <mergeCells count="34">
    <mergeCell ref="D11:F11"/>
    <mergeCell ref="B12:H12"/>
    <mergeCell ref="B13:G13"/>
    <mergeCell ref="B14:G15"/>
    <mergeCell ref="H14:H15"/>
    <mergeCell ref="C1:H1"/>
    <mergeCell ref="C3:H3"/>
    <mergeCell ref="C4:H4"/>
    <mergeCell ref="C6:H6"/>
    <mergeCell ref="C9:E9"/>
    <mergeCell ref="G9:H9"/>
    <mergeCell ref="C2:D2"/>
    <mergeCell ref="E2:F2"/>
    <mergeCell ref="C7:H7"/>
    <mergeCell ref="C8:E8"/>
    <mergeCell ref="F8:H8"/>
    <mergeCell ref="C5:H5"/>
    <mergeCell ref="G2:H2"/>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F081258D-8962-41B9-AC5A-EB38A64AFB27}">
            <xm:f>'Abrechnung FIM'!AD30=0</xm:f>
            <x14:dxf>
              <fill>
                <patternFill>
                  <bgColor theme="1"/>
                </patternFill>
              </fill>
            </x14:dxf>
          </x14:cfRule>
          <xm:sqref>C25:H25</xm:sqref>
        </x14:conditionalFormatting>
        <x14:conditionalFormatting xmlns:xm="http://schemas.microsoft.com/office/excel/2006/main">
          <x14:cfRule type="cellIs" priority="1" operator="equal" id="{88C76251-E563-446A-94D1-B6CD9B82369D}">
            <xm:f>'Abrechnung FIM'!AD30=0</xm:f>
            <x14:dxf>
              <fill>
                <patternFill>
                  <bgColor theme="1"/>
                </patternFill>
              </fill>
            </x14:dxf>
          </x14:cfRule>
          <xm:sqref>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49" t="s">
        <v>26</v>
      </c>
      <c r="D1" s="350"/>
      <c r="E1" s="350"/>
      <c r="F1" s="350"/>
      <c r="G1" s="350"/>
      <c r="H1" s="350"/>
      <c r="L1" s="116"/>
    </row>
    <row r="2" spans="1:16384" ht="64.5" customHeight="1" thickBot="1" x14ac:dyDescent="0.4">
      <c r="A2" s="9"/>
      <c r="B2" s="31">
        <v>3</v>
      </c>
      <c r="C2" s="363" t="s">
        <v>45</v>
      </c>
      <c r="D2" s="364"/>
      <c r="E2" s="358" t="str">
        <f>IF('Abrechnung FIM'!G2="","",'Abrechnung FIM'!G2)</f>
        <v/>
      </c>
      <c r="F2" s="359"/>
      <c r="G2" s="282" t="s">
        <v>139</v>
      </c>
      <c r="H2" s="365"/>
      <c r="L2" s="116" t="s">
        <v>43</v>
      </c>
    </row>
    <row r="3" spans="1:16384" ht="27" customHeight="1" x14ac:dyDescent="0.25">
      <c r="A3" s="9"/>
      <c r="B3" s="32" t="s">
        <v>32</v>
      </c>
      <c r="C3" s="351" t="str">
        <f>IF('Abrechnung FIM'!AC5="","",'Abrechnung FIM'!AC5)</f>
        <v/>
      </c>
      <c r="D3" s="352"/>
      <c r="E3" s="352"/>
      <c r="F3" s="352"/>
      <c r="G3" s="352"/>
      <c r="H3" s="353"/>
      <c r="L3" s="116" t="s">
        <v>44</v>
      </c>
    </row>
    <row r="4" spans="1:16384" ht="27" customHeight="1" x14ac:dyDescent="0.25">
      <c r="A4" s="9"/>
      <c r="B4" s="33" t="s">
        <v>8</v>
      </c>
      <c r="C4" s="336" t="str">
        <f>IF('Abrechnung FIM'!I5="","",'Abrechnung FIM'!I5)</f>
        <v/>
      </c>
      <c r="D4" s="337"/>
      <c r="E4" s="337"/>
      <c r="F4" s="337"/>
      <c r="G4" s="337"/>
      <c r="H4" s="338"/>
    </row>
    <row r="5" spans="1:16384" ht="27" customHeight="1" x14ac:dyDescent="0.25">
      <c r="A5" s="9"/>
      <c r="B5" s="33" t="s">
        <v>49</v>
      </c>
      <c r="C5" s="336" t="str">
        <f>IF('Abrechnung FIM'!E12="","",'Abrechnung FIM'!E12)</f>
        <v/>
      </c>
      <c r="D5" s="337"/>
      <c r="E5" s="337"/>
      <c r="F5" s="337"/>
      <c r="G5" s="337"/>
      <c r="H5" s="338"/>
    </row>
    <row r="6" spans="1:16384" ht="27" customHeight="1" x14ac:dyDescent="0.25">
      <c r="A6" s="9"/>
      <c r="B6" s="33" t="s">
        <v>6</v>
      </c>
      <c r="C6" s="336" t="str">
        <f>IF('Abrechnung FIM'!E5="","",'Abrechnung FIM'!E5)</f>
        <v/>
      </c>
      <c r="D6" s="337"/>
      <c r="E6" s="337"/>
      <c r="F6" s="337"/>
      <c r="G6" s="337"/>
      <c r="H6" s="338"/>
    </row>
    <row r="7" spans="1:16384" ht="27" customHeight="1" x14ac:dyDescent="0.25">
      <c r="A7" s="9"/>
      <c r="B7" s="33" t="s">
        <v>54</v>
      </c>
      <c r="C7" s="336" t="str">
        <f>IF('Abrechnung FIM'!F31="","",'Abrechnung FIM'!F31)</f>
        <v/>
      </c>
      <c r="D7" s="337"/>
      <c r="E7" s="337"/>
      <c r="F7" s="337"/>
      <c r="G7" s="337"/>
      <c r="H7" s="338"/>
    </row>
    <row r="8" spans="1:16384" ht="27" customHeight="1" x14ac:dyDescent="0.25">
      <c r="A8" s="9"/>
      <c r="B8" s="33" t="s">
        <v>57</v>
      </c>
      <c r="C8" s="355" t="str">
        <f>IF('Abrechnung FIM'!C31="","",'Abrechnung FIM'!C31)</f>
        <v/>
      </c>
      <c r="D8" s="433"/>
      <c r="E8" s="434"/>
      <c r="F8" s="333" t="str">
        <f>IF('Abrechnung FIM'!D31="","",'Abrechnung FIM'!D31)</f>
        <v/>
      </c>
      <c r="G8" s="334"/>
      <c r="H8" s="367"/>
    </row>
    <row r="9" spans="1:16384" ht="27" customHeight="1" x14ac:dyDescent="0.25">
      <c r="A9" s="9"/>
      <c r="B9" s="33" t="s">
        <v>21</v>
      </c>
      <c r="C9" s="425" t="str">
        <f>IF('Abrechnung FIM'!Y17="","",'Abrechnung FIM'!Y17)</f>
        <v/>
      </c>
      <c r="D9" s="426"/>
      <c r="E9" s="427"/>
      <c r="F9" s="34" t="s">
        <v>27</v>
      </c>
      <c r="G9" s="425" t="str">
        <f>IF('Abrechnung FIM'!AC17="","",'Abrechnung FIM'!AC17)</f>
        <v/>
      </c>
      <c r="H9" s="428"/>
    </row>
    <row r="10" spans="1:16384" ht="27" customHeight="1" x14ac:dyDescent="0.25">
      <c r="A10" s="116"/>
      <c r="B10" s="33" t="s">
        <v>72</v>
      </c>
      <c r="C10" s="355" t="str">
        <f>IF('Abrechnung FIM'!U31="","",'Abrechnung FIM'!U31)</f>
        <v/>
      </c>
      <c r="D10" s="356"/>
      <c r="E10" s="357"/>
      <c r="F10" s="117" t="s">
        <v>73</v>
      </c>
      <c r="G10" s="355" t="str">
        <f>IF('Abrechnung FIM'!Y31="","",'Abrechnung FIM'!Y31)</f>
        <v/>
      </c>
      <c r="H10" s="36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FIM'!AD31</f>
        <v>0</v>
      </c>
      <c r="D11" s="373" t="s">
        <v>29</v>
      </c>
      <c r="E11" s="374"/>
      <c r="F11" s="375"/>
      <c r="G11" s="36">
        <f>'Abrechnung FIM'!AG31</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91" t="s">
        <v>37</v>
      </c>
      <c r="C12" s="392"/>
      <c r="D12" s="392"/>
      <c r="E12" s="392"/>
      <c r="F12" s="392"/>
      <c r="G12" s="392"/>
      <c r="H12" s="393"/>
    </row>
    <row r="13" spans="1:16384" ht="30.75" x14ac:dyDescent="0.25">
      <c r="A13" s="9"/>
      <c r="B13" s="339" t="s">
        <v>22</v>
      </c>
      <c r="C13" s="394"/>
      <c r="D13" s="394"/>
      <c r="E13" s="394"/>
      <c r="F13" s="394"/>
      <c r="G13" s="394"/>
      <c r="H13" s="38" t="s">
        <v>23</v>
      </c>
    </row>
    <row r="14" spans="1:16384" ht="18.75" customHeight="1" x14ac:dyDescent="0.2">
      <c r="B14" s="395"/>
      <c r="C14" s="396"/>
      <c r="D14" s="396"/>
      <c r="E14" s="396"/>
      <c r="F14" s="396"/>
      <c r="G14" s="396"/>
      <c r="H14" s="354"/>
    </row>
    <row r="15" spans="1:16384" ht="18.75" customHeight="1" x14ac:dyDescent="0.2">
      <c r="B15" s="395"/>
      <c r="C15" s="396"/>
      <c r="D15" s="396"/>
      <c r="E15" s="396"/>
      <c r="F15" s="396"/>
      <c r="G15" s="396"/>
      <c r="H15" s="354"/>
    </row>
    <row r="16" spans="1:16384" ht="18.75" customHeight="1" x14ac:dyDescent="0.2">
      <c r="B16" s="395"/>
      <c r="C16" s="396"/>
      <c r="D16" s="396"/>
      <c r="E16" s="396"/>
      <c r="F16" s="396"/>
      <c r="G16" s="396"/>
      <c r="H16" s="354"/>
    </row>
    <row r="17" spans="2:8" ht="18.75" customHeight="1" x14ac:dyDescent="0.2">
      <c r="B17" s="395"/>
      <c r="C17" s="396"/>
      <c r="D17" s="396"/>
      <c r="E17" s="396"/>
      <c r="F17" s="396"/>
      <c r="G17" s="396"/>
      <c r="H17" s="354"/>
    </row>
    <row r="18" spans="2:8" ht="18.75" customHeight="1" x14ac:dyDescent="0.2">
      <c r="B18" s="395"/>
      <c r="C18" s="396"/>
      <c r="D18" s="396"/>
      <c r="E18" s="396"/>
      <c r="F18" s="396"/>
      <c r="G18" s="396"/>
      <c r="H18" s="354"/>
    </row>
    <row r="19" spans="2:8" ht="18.75" customHeight="1" x14ac:dyDescent="0.2">
      <c r="B19" s="395"/>
      <c r="C19" s="396"/>
      <c r="D19" s="396"/>
      <c r="E19" s="396"/>
      <c r="F19" s="396"/>
      <c r="G19" s="396"/>
      <c r="H19" s="354"/>
    </row>
    <row r="20" spans="2:8" ht="41.25" customHeight="1" x14ac:dyDescent="0.25">
      <c r="B20" s="339" t="s">
        <v>30</v>
      </c>
      <c r="C20" s="340"/>
      <c r="D20" s="340"/>
      <c r="E20" s="340"/>
      <c r="F20" s="340"/>
      <c r="G20" s="340"/>
      <c r="H20" s="39">
        <f>SUM(H14:H19)</f>
        <v>0</v>
      </c>
    </row>
    <row r="21" spans="2:8" ht="41.25" customHeight="1" x14ac:dyDescent="0.25">
      <c r="B21" s="339" t="s">
        <v>24</v>
      </c>
      <c r="C21" s="340"/>
      <c r="D21" s="340"/>
      <c r="E21" s="340"/>
      <c r="F21" s="340"/>
      <c r="G21" s="340"/>
      <c r="H21" s="39">
        <f>G11</f>
        <v>0</v>
      </c>
    </row>
    <row r="22" spans="2:8" ht="42" customHeight="1" x14ac:dyDescent="0.25">
      <c r="B22" s="339" t="s">
        <v>31</v>
      </c>
      <c r="C22" s="340"/>
      <c r="D22" s="340"/>
      <c r="E22" s="340"/>
      <c r="F22" s="340"/>
      <c r="G22" s="340"/>
      <c r="H22" s="41">
        <f>IF(H20-H21&lt;0,0,H20-H21)</f>
        <v>0</v>
      </c>
    </row>
    <row r="23" spans="2:8" ht="61.5" customHeight="1" thickBot="1" x14ac:dyDescent="0.25">
      <c r="B23" s="391" t="s">
        <v>34</v>
      </c>
      <c r="C23" s="392"/>
      <c r="D23" s="392"/>
      <c r="E23" s="392"/>
      <c r="F23" s="392"/>
      <c r="G23" s="392"/>
      <c r="H23" s="393"/>
    </row>
    <row r="24" spans="2:8" ht="80.25" customHeight="1" thickBot="1" x14ac:dyDescent="0.25">
      <c r="B24" s="343" t="s">
        <v>76</v>
      </c>
      <c r="C24" s="344"/>
      <c r="D24" s="344"/>
      <c r="E24" s="344"/>
      <c r="F24" s="344"/>
      <c r="G24" s="345"/>
      <c r="H24" s="129"/>
    </row>
    <row r="25" spans="2:8" ht="50.25" customHeight="1" thickBot="1" x14ac:dyDescent="0.25">
      <c r="B25" s="118" t="s">
        <v>75</v>
      </c>
      <c r="C25" s="437"/>
      <c r="D25" s="411"/>
      <c r="E25" s="411"/>
      <c r="F25" s="411"/>
      <c r="G25" s="411"/>
      <c r="H25" s="438"/>
    </row>
    <row r="26" spans="2:8" ht="39" customHeight="1" x14ac:dyDescent="0.2">
      <c r="B26" s="439"/>
      <c r="C26" s="440"/>
      <c r="D26" s="440"/>
      <c r="E26" s="440"/>
      <c r="F26" s="440"/>
      <c r="G26" s="440"/>
      <c r="H26" s="441"/>
    </row>
    <row r="27" spans="2:8" ht="12.75" customHeight="1" x14ac:dyDescent="0.2">
      <c r="B27" s="414" t="s">
        <v>25</v>
      </c>
      <c r="C27" s="442"/>
      <c r="D27" s="443"/>
      <c r="E27" s="385" t="s">
        <v>92</v>
      </c>
      <c r="F27" s="386"/>
      <c r="G27" s="386"/>
      <c r="H27" s="387"/>
    </row>
    <row r="28" spans="2:8" ht="30" customHeight="1" thickBot="1" x14ac:dyDescent="0.25">
      <c r="B28" s="444"/>
      <c r="C28" s="445"/>
      <c r="D28" s="446"/>
      <c r="E28" s="388"/>
      <c r="F28" s="389"/>
      <c r="G28" s="389"/>
      <c r="H28" s="390"/>
    </row>
    <row r="29" spans="2:8" x14ac:dyDescent="0.2">
      <c r="B29" s="106"/>
      <c r="C29" s="106"/>
      <c r="D29" s="106"/>
      <c r="E29" s="106"/>
      <c r="F29" s="106"/>
      <c r="G29" s="106"/>
      <c r="H29" s="106"/>
    </row>
    <row r="30" spans="2:8" ht="15" x14ac:dyDescent="0.25">
      <c r="B30" s="368" t="str">
        <f>'TN-Nr. 1'!B30:H30</f>
        <v>BA – SGB III – Anlage zur Abrechnungsliste – höhere notwendige Kosten FIM – 05/2017</v>
      </c>
      <c r="C30" s="368"/>
      <c r="D30" s="368"/>
      <c r="E30" s="368"/>
      <c r="F30" s="368"/>
      <c r="G30" s="368"/>
      <c r="H30" s="368"/>
    </row>
  </sheetData>
  <sheetProtection algorithmName="SHA-512" hashValue="0mwTfErYqtG8E+4p+dPsEfFVE8A9pZq7dmUJPITrbt+pKOBvyQ5uXHhRXz9O+kORyFhx222QWNSKKf02+QdBAA==" saltValue="ulQP+bl8+3a0rwe7DxpFLw==" spinCount="100000" sheet="1" objects="1" scenarios="1" selectLockedCells="1"/>
  <mergeCells count="34">
    <mergeCell ref="G2:H2"/>
    <mergeCell ref="B16:G17"/>
    <mergeCell ref="H16:H17"/>
    <mergeCell ref="B13:G13"/>
    <mergeCell ref="B14:G15"/>
    <mergeCell ref="H14:H15"/>
    <mergeCell ref="C1:H1"/>
    <mergeCell ref="C9:E9"/>
    <mergeCell ref="G9:H9"/>
    <mergeCell ref="D11:F11"/>
    <mergeCell ref="B12:H12"/>
    <mergeCell ref="C2:D2"/>
    <mergeCell ref="E2:F2"/>
    <mergeCell ref="C7:H7"/>
    <mergeCell ref="C8:E8"/>
    <mergeCell ref="F8:H8"/>
    <mergeCell ref="C3:H3"/>
    <mergeCell ref="C4:H4"/>
    <mergeCell ref="C5:H5"/>
    <mergeCell ref="C6:H6"/>
    <mergeCell ref="C10:E10"/>
    <mergeCell ref="G10:H10"/>
    <mergeCell ref="B30:H30"/>
    <mergeCell ref="B18:G19"/>
    <mergeCell ref="H18:H19"/>
    <mergeCell ref="B20:G20"/>
    <mergeCell ref="B21:G21"/>
    <mergeCell ref="B22:G22"/>
    <mergeCell ref="B23:H23"/>
    <mergeCell ref="C25:H25"/>
    <mergeCell ref="B26:H26"/>
    <mergeCell ref="B27:D28"/>
    <mergeCell ref="E27:H28"/>
    <mergeCell ref="B24:G24"/>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4AA67471-D6A0-470B-9DE3-B2E06769A7E2}">
            <xm:f>'Abrechnung FIM'!AD31=0</xm:f>
            <x14:dxf>
              <fill>
                <patternFill>
                  <bgColor theme="1"/>
                </patternFill>
              </fill>
            </x14:dxf>
          </x14:cfRule>
          <xm:sqref>C25:H25</xm:sqref>
        </x14:conditionalFormatting>
        <x14:conditionalFormatting xmlns:xm="http://schemas.microsoft.com/office/excel/2006/main">
          <x14:cfRule type="cellIs" priority="1" operator="equal" id="{03E3A42B-F1AB-4F82-9ACF-8FC5EC807199}">
            <xm:f>'Abrechnung FIM'!AD31=0</xm:f>
            <x14:dxf>
              <fill>
                <patternFill>
                  <bgColor theme="1"/>
                </patternFill>
              </fill>
            </x14:dxf>
          </x14:cfRule>
          <xm:sqref>H24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A6C74C97-CAE6-4E87-B2B0-7E66B14C2BF0" local="false">
  <p:Name>Wiedervorlage</p:Name>
  <p:Description/>
  <p:Statement/>
  <p:PolicyItems>
    <p:PolicyItem featureId="Microsoft.Office.RecordsManagement.PolicyFeatures.Expiration" staticId="0x0101001CF96C0210194FB2B5E0D8BCB7BAF923|793854149" UniqueId="b0dcbf8d-c084-419b-a76d-0fdab7a229b8">
      <p:Name>Retention</p:Name>
      <p:Description>Automatic scheduling of content for processing, and performing a retention action on content that has reached its due date.</p:Description>
      <p:CustomData>
        <Schedules nextStageId="4">
          <Schedule type="default">
            <stages>
              <data stageId="1">
                <formula id="Erste Wiedervorlage Ereignis"/>
                <action type="action" id="Erste Wiedervorlage Aktion"/>
              </data>
              <data stageId="2">
                <formula id="Archivierung Ereignis"/>
                <action type="action" id="Archivierung Aktion"/>
              </data>
              <data stageId="3">
                <formula id="Zweite Wiedervorlage Ereignis"/>
                <action type="action" id="Zweite Wiedervorlage Aktion"/>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Kurzbeschreibung xmlns="27c4dc04-9606-4bd0-9906-ac455bcadffe" xsi:nil="true"/>
    <IntranetRollenTaxHTField0 xmlns="27c4dc04-9606-4bd0-9906-ac455bcadffe">
      <Terms xmlns="http://schemas.microsoft.com/office/infopath/2007/PartnerControls"/>
    </IntranetRollenTaxHTField0>
    <FederfuehrendesAktenzeichenTaxHTField0 xmlns="27c4dc04-9606-4bd0-9906-ac455bcadffe">
      <Terms xmlns="http://schemas.microsoft.com/office/infopath/2007/PartnerControls">
        <TermInfo xmlns="http://schemas.microsoft.com/office/infopath/2007/PartnerControls">
          <TermName xmlns="http://schemas.microsoft.com/office/infopath/2007/PartnerControls">5517-FIM</TermName>
          <TermId xmlns="http://schemas.microsoft.com/office/infopath/2007/PartnerControls">7760983c-936d-4c91-9f17-daf371f32ec9</TermId>
        </TermInfo>
      </Terms>
    </FederfuehrendesAktenzeichenTaxHTField0>
    <KeineIndizierung xmlns="27c4dc04-9606-4bd0-9906-ac455bcadffe">false</KeineIndizierung>
    <Archivierungswuerdig xmlns="27c4dc04-9606-4bd0-9906-ac455bcadffe">false</Archivierungswuerdig>
    <VeroeffentlichungAktuelles xmlns="27c4dc04-9606-4bd0-9906-ac455bcadffe">false</VeroeffentlichungAktuelles>
    <PublishingStartDate xmlns="http://schemas.microsoft.com/sharepoint/v3" xsi:nil="true"/>
    <Zustaendigkeiten xmlns="27c4dc04-9606-4bd0-9906-ac455bcadffe">
      <UserInfo>
        <DisplayName>i:0#.w|dst\b01100if31</DisplayName>
        <AccountId>563</AccountId>
        <AccountType/>
      </UserInfo>
    </Zustaendigkeiten>
    <FachlicheZustaendigkeit xmlns="27c4dc04-9606-4bd0-9906-ac455bcadffe">
      <UserInfo>
        <DisplayName/>
        <AccountId xsi:nil="true"/>
        <AccountType/>
      </UserInfo>
    </FachlicheZustaendigkeit>
    <TaxCatchAll xmlns="0a18449a-dd66-4b12-9adb-0df4fc2a71f6">
      <Value>491</Value>
      <Value>5464</Value>
    </TaxCatchAll>
    <_dlc_ExpireDateSaved xmlns="http://schemas.microsoft.com/sharepoint/v3" xsi:nil="true"/>
    <Stand xmlns="27c4dc04-9606-4bd0-9906-ac455bcadffe">2017-05-03T22:00:00+00:00</Stand>
    <MitfuehrendeAktenzeichenTaxHTField0 xmlns="27c4dc04-9606-4bd0-9906-ac455bcadffe">
      <Terms xmlns="http://schemas.microsoft.com/office/infopath/2007/PartnerControls"/>
    </MitfuehrendeAktenzeichenTaxHTField0>
    <_dlc_ExpireDate xmlns="http://schemas.microsoft.com/sharepoint/v3">2018-09-01T22:00:00+00:00</_dlc_ExpireDate>
    <BAGueltigBis xmlns="27c4dc04-9606-4bd0-9906-ac455bcadffe">2018-11-30T23:00:00+00:00</BAGueltigBis>
    <RaeumlicherGeltungsbereichTaxHTField0 xmlns="27c4dc04-9606-4bd0-9906-ac455bcadffe">
      <Terms xmlns="http://schemas.microsoft.com/office/infopath/2007/PartnerControls">
        <TermInfo xmlns="http://schemas.microsoft.com/office/infopath/2007/PartnerControls">
          <TermName xmlns="http://schemas.microsoft.com/office/infopath/2007/PartnerControls">zentral</TermName>
          <TermId xmlns="http://schemas.microsoft.com/office/infopath/2007/PartnerControls">b40d445c-72b9-4f7a-ad06-ed34ad857622</TermId>
        </TermInfo>
      </Terms>
    </RaeumlicherGeltungsbereichTaxHTField0>
    <SchlagwortTaxHTField0 xmlns="27c4dc04-9606-4bd0-9906-ac455bcadffe">
      <Terms xmlns="http://schemas.microsoft.com/office/infopath/2007/PartnerControls"/>
    </SchlagwortTaxHTField0>
    <AktuellesBis xmlns="27c4dc04-9606-4bd0-9906-ac455bcadffe" xsi:nil="true"/>
    <ZeigeAufStartseite xmlns="27c4dc04-9606-4bd0-9906-ac455bcadffe">false</ZeigeAufStartseite>
    <Archiviert xmlns="27c4dc04-9606-4bd0-9906-ac455bcadffe">false</Archiviert>
  </documentManagement>
</p:properties>
</file>

<file path=customXml/item3.xml><?xml version="1.0" encoding="utf-8"?>
<ct:contentTypeSchema xmlns:ct="http://schemas.microsoft.com/office/2006/metadata/contentType" xmlns:ma="http://schemas.microsoft.com/office/2006/metadata/properties/metaAttributes" ct:_="" ma:_="" ma:contentTypeName="BA Generische Publikation" ma:contentTypeID="0x0101001CF96C0210194FB2B5E0D8BCB7BAF9230070246B41DEBBBF458DA2B20673C6B446" ma:contentTypeVersion="6" ma:contentTypeDescription="Inhaltstyp für Generische Publikationen" ma:contentTypeScope="" ma:versionID="d3a9d444dd50b7039d06f8c9bf8d443b">
  <xsd:schema xmlns:xsd="http://www.w3.org/2001/XMLSchema" xmlns:xs="http://www.w3.org/2001/XMLSchema" xmlns:p="http://schemas.microsoft.com/office/2006/metadata/properties" xmlns:ns1="27c4dc04-9606-4bd0-9906-ac455bcadffe" xmlns:ns2="0a18449a-dd66-4b12-9adb-0df4fc2a71f6" xmlns:ns3="http://schemas.microsoft.com/sharepoint/v3" targetNamespace="http://schemas.microsoft.com/office/2006/metadata/properties" ma:root="true" ma:fieldsID="fb39fa79efe5beaa4f8305fc0f3271bd" ns1:_="" ns2:_="" ns3:_="">
    <xsd:import namespace="27c4dc04-9606-4bd0-9906-ac455bcadffe"/>
    <xsd:import namespace="0a18449a-dd66-4b12-9adb-0df4fc2a71f6"/>
    <xsd:import namespace="http://schemas.microsoft.com/sharepoint/v3"/>
    <xsd:element name="properties">
      <xsd:complexType>
        <xsd:sequence>
          <xsd:element name="documentManagement">
            <xsd:complexType>
              <xsd:all>
                <xsd:element ref="ns1:IntranetRollenTaxHTField0" minOccurs="0"/>
                <xsd:element ref="ns1:FederfuehrendesAktenzeichenTaxHTField0" minOccurs="0"/>
                <xsd:element ref="ns1:MitfuehrendeAktenzeichenTaxHTField0" minOccurs="0"/>
                <xsd:element ref="ns1:RaeumlicherGeltungsbereichTaxHTField0" minOccurs="0"/>
                <xsd:element ref="ns1:SchlagwortTaxHTField0" minOccurs="0"/>
                <xsd:element ref="ns2:TaxCatchAll" minOccurs="0"/>
                <xsd:element ref="ns2:TaxCatchAllLabel" minOccurs="0"/>
                <xsd:element ref="ns1:Kurzbeschreibung" minOccurs="0"/>
                <xsd:element ref="ns1:Stand"/>
                <xsd:element ref="ns1:Zustaendigkeiten"/>
                <xsd:element ref="ns1:FachlicheZustaendigkeit" minOccurs="0"/>
                <xsd:element ref="ns1:VeroeffentlichungAktuelles" minOccurs="0"/>
                <xsd:element ref="ns1:AktuellesBis" minOccurs="0"/>
                <xsd:element ref="ns1:Archivierungswuerdig" minOccurs="0"/>
                <xsd:element ref="ns1:KeineIndizierung" minOccurs="0"/>
                <xsd:element ref="ns1:ZeigeAufStartseite" minOccurs="0"/>
                <xsd:element ref="ns3:PublishingStartDate" minOccurs="0"/>
                <xsd:element ref="ns1:BAGueltigBis"/>
                <xsd:element ref="ns1:Archiviert" minOccurs="0"/>
                <xsd:element ref="ns3:_dlc_Exempt" minOccurs="0"/>
                <xsd:element ref="ns3:_dlc_ExpireDateSaved" minOccurs="0"/>
                <xsd:element ref="ns3: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4dc04-9606-4bd0-9906-ac455bcadffe" elementFormDefault="qualified">
    <xsd:import namespace="http://schemas.microsoft.com/office/2006/documentManagement/types"/>
    <xsd:import namespace="http://schemas.microsoft.com/office/infopath/2007/PartnerControls"/>
    <xsd:element name="IntranetRollenTaxHTField0" ma:index="0" nillable="true" ma:taxonomy="true" ma:internalName="IntranetRollenTaxHTField0" ma:taxonomyFieldName="IntranetRollen" ma:displayName="IntranetRollen" ma:fieldId="{25cf01f4-be06-4208-ba2e-f001021bde12}" ma:taxonomyMulti="true" ma:sspId="6ce76478-e3d2-4498-b46a-8f9b639766fc" ma:termSetId="c5c7f617-80f9-45b6-b4f4-7f47bc8d6361" ma:anchorId="00000000-0000-0000-0000-000000000000" ma:open="true" ma:isKeyword="false">
      <xsd:complexType>
        <xsd:sequence>
          <xsd:element ref="pc:Terms" minOccurs="0" maxOccurs="1"/>
        </xsd:sequence>
      </xsd:complexType>
    </xsd:element>
    <xsd:element name="FederfuehrendesAktenzeichenTaxHTField0" ma:index="1" ma:taxonomy="true" ma:internalName="FederfuehrendesAktenzeichenTaxHTField0" ma:taxonomyFieldName="FederfuehrendesAktenzeichen" ma:displayName="Federführendes Aktenzeichen" ma:fieldId="{ccbd9873-a26d-4aba-b056-544b8cd7a879}"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MitfuehrendeAktenzeichenTaxHTField0" ma:index="2" nillable="true" ma:taxonomy="true" ma:internalName="MitfuehrendeAktenzeichenTaxHTField0" ma:taxonomyFieldName="MitfuehrendeAktenzeichen" ma:displayName="Mitführende Aktenzeichen" ma:fieldId="{49773114-de4b-4124-8f8f-b645b59bce9a}" ma:taxonomyMulti="true"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RaeumlicherGeltungsbereichTaxHTField0" ma:index="3" ma:taxonomy="true" ma:internalName="RaeumlicherGeltungsbereichTaxHTField0" ma:taxonomyFieldName="RaeumlicherGeltungsbereich" ma:displayName="Räumlicher Geltungsbereich" ma:fieldId="{766d42c2-25d4-4f71-8e03-77911716cd83}" ma:taxonomyMulti="true" ma:sspId="6ce76478-e3d2-4498-b46a-8f9b639766fc" ma:termSetId="42702e00-234e-4c4a-bc9e-4be9e7f4e045" ma:anchorId="00000000-0000-0000-0000-000000000000" ma:open="true" ma:isKeyword="false">
      <xsd:complexType>
        <xsd:sequence>
          <xsd:element ref="pc:Terms" minOccurs="0" maxOccurs="1"/>
        </xsd:sequence>
      </xsd:complexType>
    </xsd:element>
    <xsd:element name="SchlagwortTaxHTField0" ma:index="4" nillable="true" ma:taxonomy="true" ma:internalName="SchlagwortTaxHTField0" ma:taxonomyFieldName="Schlagwort" ma:displayName="Schlagwörter" ma:fieldId="{6ea57f04-7750-452d-a113-6e8902740fdb}" ma:taxonomyMulti="true" ma:sspId="6ce76478-e3d2-4498-b46a-8f9b639766fc" ma:termSetId="c5d5c0da-04db-4942-bef1-f971808514cf" ma:anchorId="00000000-0000-0000-0000-000000000000" ma:open="true" ma:isKeyword="false">
      <xsd:complexType>
        <xsd:sequence>
          <xsd:element ref="pc:Terms" minOccurs="0" maxOccurs="1"/>
        </xsd:sequence>
      </xsd:complexType>
    </xsd:element>
    <xsd:element name="Kurzbeschreibung" ma:index="8" nillable="true" ma:displayName="Kurzbeschreibung" ma:internalName="Kurzbeschreibung">
      <xsd:simpleType>
        <xsd:restriction base="dms:Note">
          <xsd:maxLength value="600"/>
        </xsd:restriction>
      </xsd:simpleType>
    </xsd:element>
    <xsd:element name="Stand" ma:index="9" ma:displayName="Stand" ma:format="DateTime" ma:internalName="Stand">
      <xsd:simpleType>
        <xsd:restriction base="dms:DateTime"/>
      </xsd:simpleType>
    </xsd:element>
    <xsd:element name="Zustaendigkeiten" ma:index="11" ma:displayName="Zuständigkeiten" ma:list="UserInfo" ma:internalName="Zustaendigkeiten">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achlicheZustaendigkeit" ma:index="12" nillable="true" ma:displayName="Fachliche Zuständigkeit" ma:list="UserInfo" ma:internalName="FachlicheZustaendigkei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oeffentlichungAktuelles" ma:index="16" nillable="true" ma:displayName="Veröffentlichung Aktuelles" ma:default="False" ma:internalName="VeroeffentlichungAktuelles">
      <xsd:simpleType>
        <xsd:restriction base="dms:Boolean"/>
      </xsd:simpleType>
    </xsd:element>
    <xsd:element name="AktuellesBis" ma:index="17" nillable="true" ma:displayName="Aktuelles bis" ma:internalName="AktuellesBis">
      <xsd:simpleType>
        <xsd:restriction base="dms:DateTime"/>
      </xsd:simpleType>
    </xsd:element>
    <xsd:element name="Archivierungswuerdig" ma:index="18" nillable="true" ma:displayName="Archivierungswürdig" ma:default="False" ma:internalName="Archivierungswuerdig">
      <xsd:simpleType>
        <xsd:restriction base="dms:Boolean"/>
      </xsd:simpleType>
    </xsd:element>
    <xsd:element name="KeineIndizierung" ma:index="19" nillable="true" ma:displayName="Keine Indizierung" ma:default="False" ma:internalName="KeineIndizierung">
      <xsd:simpleType>
        <xsd:restriction base="dms:Boolean"/>
      </xsd:simpleType>
    </xsd:element>
    <xsd:element name="ZeigeAufStartseite" ma:index="20" nillable="true" ma:displayName="Auf Startseite Anzeigen" ma:default="False" ma:internalName="ZeigeAufStartseite">
      <xsd:simpleType>
        <xsd:restriction base="dms:Boolean"/>
      </xsd:simpleType>
    </xsd:element>
    <xsd:element name="BAGueltigBis" ma:index="23" ma:displayName="Gültig bis" ma:format="DateOnly" ma:internalName="BAGueltigBis">
      <xsd:simpleType>
        <xsd:restriction base="dms:DateTime"/>
      </xsd:simpleType>
    </xsd:element>
    <xsd:element name="Archiviert" ma:index="24" nillable="true" ma:displayName="Archiviert" ma:default="False" ma:hidden="true" ma:internalName="Archivier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a18449a-dd66-4b12-9adb-0df4fc2a71f6" elementFormDefault="qualified">
    <xsd:import namespace="http://schemas.microsoft.com/office/2006/documentManagement/types"/>
    <xsd:import namespace="http://schemas.microsoft.com/office/infopath/2007/PartnerControls"/>
    <xsd:element name="TaxCatchAll" ma:index="5" nillable="true" ma:displayName="Taxonomiespalte &quot;Alle abfangen&quot;" ma:description="" ma:hidden="true" ma:list="{73ee3fca-cf15-41aa-adc8-0fb78ae76a97}" ma:internalName="TaxCatchAll" ma:showField="CatchAllData" ma:web="0a18449a-dd66-4b12-9adb-0df4fc2a71f6">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iespalte &quot;Alle abfangen&quot;1" ma:description="" ma:hidden="true" ma:list="{73ee3fca-cf15-41aa-adc8-0fb78ae76a97}" ma:internalName="TaxCatchAllLabel" ma:readOnly="true" ma:showField="CatchAllDataLabel" ma:web="0a18449a-dd66-4b12-9adb-0df4fc2a71f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2" nillable="true" ma:displayName="Gültig ab" ma:description="" ma:internalName="PublishingStartDate">
      <xsd:simpleType>
        <xsd:restriction base="dms:Unknown"/>
      </xsd:simpleType>
    </xsd:element>
    <xsd:element name="_dlc_Exempt" ma:index="25" nillable="true" ma:displayName="Von der Richtlinie ausgenommen" ma:hidden="true" ma:internalName="_dlc_Exempt" ma:readOnly="true">
      <xsd:simpleType>
        <xsd:restriction base="dms:Unknown"/>
      </xsd:simpleType>
    </xsd:element>
    <xsd:element name="_dlc_ExpireDateSaved" ma:index="26" nillable="true" ma:displayName="Ursprüngliches Ablaufdatum" ma:hidden="true" ma:internalName="_dlc_ExpireDateSaved" ma:readOnly="true">
      <xsd:simpleType>
        <xsd:restriction base="dms:DateTime"/>
      </xsd:simpleType>
    </xsd:element>
    <xsd:element name="_dlc_ExpireDate" ma:index="27" nillable="true" ma:displayName="Ablaufdatum" ma:description="" ma:hidden="true" ma:indexed="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i d = " 8 3 a 0 8 3 5 1 - a b e 9 - 4 b e 0 - 9 0 b a - a 8 5 1 6 8 8 4 6 3 a a "   x m l n s = " h t t p : / / s c h e m a s . m i c r o s o f t . c o m / D a t a M a s h u p " > A A A A A B w D A A B Q S w M E F A A C A A g A b V w 9 S R Z S Q A 2 s A A A A + w A A A B I A H A B D b 2 5 m a W c v U G F j a 2 F n Z S 5 4 b W w g o h g A K K A U A A A A A A A A A A A A A A A A A A A A A A A A A A A A h Y / B C o J A G I R f R f b u v + 5 a Z v K 7 H q p b Q h B E V 9 F N l 3 Q N d 0 3 f r U O P 1 C s U l N G t 2 8 w w H 8 w 8 b n d M x q Z 2 r r I z q t U x Y e A R R + q 8 L Z Q u Y 9 L b k x u S R O A u y 8 9 Z K Z 1 X W Z t o N C o m l b W X i N J h G G D w o e 1 K y j 2 P 0 W O 6 3 e e V b D J X a W M z n U v y p Y r / F B F 4 e I 8 R H P g S Z p w t g I U B Q z r l m C o 9 a Q Z z 8 P k y A A / p T 4 y r v r Z 9 J 0 U h 3 f U G 6 W S R f o 6 I J 1 B L A w Q U A A I A C A B t X D 1 J 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V w 9 S S i K R 7 g O A A A A E Q A A A B M A H A B G b 3 J t d W x h c y 9 T Z W N 0 a W 9 u M S 5 t I K I Y A C i g F A A A A A A A A A A A A A A A A A A A A A A A A A A A A C t O T S 7 J z M 9 T C I b Q h t Y A U E s B A i 0 A F A A C A A g A b V w 9 S R Z S Q A 2 s A A A A + w A A A B I A A A A A A A A A A A A A A A A A A A A A A E N v b m Z p Z y 9 Q Y W N r Y W d l L n h t b F B L A Q I t A B Q A A g A I A G 1 c P U k P y u m r p A A A A O k A A A A T A A A A A A A A A A A A A A A A A P g A A A B b Q 2 9 u d G V u d F 9 U e X B l c 1 0 u e G 1 s U E s B A i 0 A F A A C A A g A b V w 9 S S i K R 7 g O A A A A E Q A A A B M A A A A A A A A A A A A A A A A A 6 Q E A A E Z v c m 1 1 b G F z L 1 N l Y 3 R p b 2 4 x L m 1 Q S w U G A A A A A A M A A w D C A A A A R A I A A A A A N 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N o A A A A B A A A A 0 I y d 3 w E V 0 R G M e g D A T 8 K X 6 w E A A A C D q 7 n 1 d 0 2 n R L I E x 2 x Z y + w C A A A A A A I A A A A A A A N m A A D A A A A A E A A A A G 3 J 9 Z a t 0 B y w P q t d l i R 9 F M 4 A A A A A B I A A A K A A A A A Q A A A A X Y Z l g X j x a C E f b A 2 v D m 1 E O F A A A A B 1 D Y x E k i 8 t W C S g h N 4 m t 5 U H k J Q H Q 2 e o M b Y 6 j M J o v G N 6 d 2 Q s I H F o T H 7 H L N G 9 A W G B H c A 4 c c N V B b F f 3 P h z g o q 9 Q 5 s y + g 6 h U q N R x y 5 W Z y q D / O + F f x Q A A A C h k u B V q z i R g G + V l J x X Z N s p H 2 l r G A = = < / D a t a M a s h u p > 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03AB87D9-9ED7-4D66-B5C6-44363E1E61F0}">
  <ds:schemaRefs>
    <ds:schemaRef ds:uri="office.server.policy"/>
  </ds:schemaRefs>
</ds:datastoreItem>
</file>

<file path=customXml/itemProps2.xml><?xml version="1.0" encoding="utf-8"?>
<ds:datastoreItem xmlns:ds="http://schemas.openxmlformats.org/officeDocument/2006/customXml" ds:itemID="{6CA48247-7323-474C-B268-C3B1D44AAA47}">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purl.org/dc/elements/1.1/"/>
    <ds:schemaRef ds:uri="http://www.w3.org/XML/1998/namespace"/>
    <ds:schemaRef ds:uri="http://purl.org/dc/terms/"/>
    <ds:schemaRef ds:uri="http://schemas.microsoft.com/office/2006/metadata/properties"/>
    <ds:schemaRef ds:uri="http://purl.org/dc/dcmitype/"/>
    <ds:schemaRef ds:uri="0a18449a-dd66-4b12-9adb-0df4fc2a71f6"/>
    <ds:schemaRef ds:uri="27c4dc04-9606-4bd0-9906-ac455bcadffe"/>
  </ds:schemaRefs>
</ds:datastoreItem>
</file>

<file path=customXml/itemProps3.xml><?xml version="1.0" encoding="utf-8"?>
<ds:datastoreItem xmlns:ds="http://schemas.openxmlformats.org/officeDocument/2006/customXml" ds:itemID="{14D257A1-52A9-4D66-AAB1-15E545555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4dc04-9606-4bd0-9906-ac455bcadffe"/>
    <ds:schemaRef ds:uri="0a18449a-dd66-4b12-9adb-0df4fc2a71f6"/>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2FAC72-DACC-4753-AD16-55B524D6117B}">
  <ds:schemaRefs>
    <ds:schemaRef ds:uri="http://schemas.microsoft.com/DataMashup"/>
  </ds:schemaRefs>
</ds:datastoreItem>
</file>

<file path=customXml/itemProps5.xml><?xml version="1.0" encoding="utf-8"?>
<ds:datastoreItem xmlns:ds="http://schemas.openxmlformats.org/officeDocument/2006/customXml" ds:itemID="{10591E08-B626-488A-B67E-65F27BAF1B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17</vt:i4>
      </vt:variant>
    </vt:vector>
  </HeadingPairs>
  <TitlesOfParts>
    <vt:vector size="36" baseType="lpstr">
      <vt:lpstr>Titelblatt</vt:lpstr>
      <vt:lpstr>Hinweise</vt:lpstr>
      <vt:lpstr>Abrechnung FIM</vt:lpstr>
      <vt:lpstr>TN-Nr. 1</vt:lpstr>
      <vt:lpstr>TN-Nr. 2</vt:lpstr>
      <vt:lpstr>TN-Nr. 3</vt:lpstr>
      <vt:lpstr>TN-Nr. 4</vt:lpstr>
      <vt:lpstr>TN-Nr. 5</vt:lpstr>
      <vt:lpstr>TN-Nr. 6</vt:lpstr>
      <vt:lpstr>TN-Nr. 7</vt:lpstr>
      <vt:lpstr>TN-Nr. 8</vt:lpstr>
      <vt:lpstr>TN-Nr. 9</vt:lpstr>
      <vt:lpstr>TN-Nr. 10</vt:lpstr>
      <vt:lpstr>TN-Nr. 11</vt:lpstr>
      <vt:lpstr>TN-Nr. 12</vt:lpstr>
      <vt:lpstr>TN-Nr. 13</vt:lpstr>
      <vt:lpstr>TN-Nr. 14</vt:lpstr>
      <vt:lpstr>TN-Nr. 15</vt:lpstr>
      <vt:lpstr>Kalender</vt:lpstr>
      <vt:lpstr>'Abrechnung FIM'!Druckbereich</vt:lpstr>
      <vt:lpstr>Hinweise!Druckbereich</vt:lpstr>
      <vt:lpstr>'TN-Nr. 1'!Druckbereich</vt:lpstr>
      <vt:lpstr>'TN-Nr. 10'!Druckbereich</vt:lpstr>
      <vt:lpstr>'TN-Nr. 11'!Druckbereich</vt:lpstr>
      <vt:lpstr>'TN-Nr. 12'!Druckbereich</vt:lpstr>
      <vt:lpstr>'TN-Nr. 13'!Druckbereich</vt:lpstr>
      <vt:lpstr>'TN-Nr. 14'!Druckbereich</vt:lpstr>
      <vt:lpstr>'TN-Nr. 15'!Druckbereich</vt:lpstr>
      <vt:lpstr>'TN-Nr. 2'!Druckbereich</vt:lpstr>
      <vt:lpstr>'TN-Nr. 3'!Druckbereich</vt:lpstr>
      <vt:lpstr>'TN-Nr. 4'!Druckbereich</vt:lpstr>
      <vt:lpstr>'TN-Nr. 5'!Druckbereich</vt:lpstr>
      <vt:lpstr>'TN-Nr. 6'!Druckbereich</vt:lpstr>
      <vt:lpstr>'TN-Nr. 7'!Druckbereich</vt:lpstr>
      <vt:lpstr>'TN-Nr. 8'!Druckbereich</vt:lpstr>
      <vt:lpstr>'TN-Nr. 9'!Druckbereich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Abrechnungsliste FIM mit Anlagen</dc:title>
  <dc:creator>Bundesagentur für Arbeit</dc:creator>
  <cp:lastModifiedBy>KanterD</cp:lastModifiedBy>
  <cp:lastPrinted>2017-05-09T08:33:13Z</cp:lastPrinted>
  <dcterms:created xsi:type="dcterms:W3CDTF">2008-04-19T03:05:29Z</dcterms:created>
  <dcterms:modified xsi:type="dcterms:W3CDTF">2017-05-17T05:20:17Z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tfuehrendeAktenzeichen">
    <vt:lpwstr/>
  </property>
  <property fmtid="{D5CDD505-2E9C-101B-9397-08002B2CF9AE}" pid="3" name="_dlc_policyId">
    <vt:lpwstr>0x0101001CF96C0210194FB2B5E0D8BCB7BAF923|793854149</vt:lpwstr>
  </property>
  <property fmtid="{D5CDD505-2E9C-101B-9397-08002B2CF9AE}" pid="4" name="ContentTypeId">
    <vt:lpwstr>0x0101001CF96C0210194FB2B5E0D8BCB7BAF9230070246B41DEBBBF458DA2B20673C6B446</vt:lpwstr>
  </property>
  <property fmtid="{D5CDD505-2E9C-101B-9397-08002B2CF9AE}" pid="5" name="Schlagwort">
    <vt:lpwstr/>
  </property>
  <property fmtid="{D5CDD505-2E9C-101B-9397-08002B2CF9AE}" pid="6" name="FederfuehrendesAktenzeichen">
    <vt:lpwstr>5464;#5517-FIM|7760983c-936d-4c91-9f17-daf371f32ec9</vt:lpwstr>
  </property>
  <property fmtid="{D5CDD505-2E9C-101B-9397-08002B2CF9AE}" pid="7" name="IntranetRollen">
    <vt:lpwstr/>
  </property>
  <property fmtid="{D5CDD505-2E9C-101B-9397-08002B2CF9AE}" pid="8" name="RaeumlicherGeltungsbereich">
    <vt:lpwstr>491;#zentral|b40d445c-72b9-4f7a-ad06-ed34ad857622</vt:lpwstr>
  </property>
  <property fmtid="{D5CDD505-2E9C-101B-9397-08002B2CF9AE}" pid="9" name="ItemRetentionFormula">
    <vt:lpwstr>&lt;formula id="Erste Wiedervorlage Ereignis" /&gt;</vt:lpwstr>
  </property>
</Properties>
</file>